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o\Documents\bridz\power-karte\"/>
    </mc:Choice>
  </mc:AlternateContent>
  <xr:revisionPtr revIDLastSave="0" documentId="13_ncr:1_{E6FE447F-7D4E-4B13-915A-1707D997DC49}" xr6:coauthVersionLast="47" xr6:coauthVersionMax="47" xr10:uidLastSave="{00000000-0000-0000-0000-000000000000}"/>
  <bookViews>
    <workbookView xWindow="-120" yWindow="-120" windowWidth="29040" windowHeight="17520" xr2:uid="{73320CDE-B5E2-46AD-A918-A861D7D347B8}"/>
  </bookViews>
  <sheets>
    <sheet name="4-mize-7krogov" sheetId="3" r:id="rId1"/>
    <sheet name="bordi" sheetId="12" r:id="rId2"/>
    <sheet name="primer1" sheetId="7" state="hidden" r:id="rId3"/>
    <sheet name="razlaga1" sheetId="6" state="hidden" r:id="rId4"/>
    <sheet name="5-miz" sheetId="4" state="hidden" r:id="rId5"/>
    <sheet name="6-miz" sheetId="5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3" l="1"/>
  <c r="K277" i="3"/>
  <c r="K276" i="3"/>
  <c r="K275" i="3"/>
  <c r="K274" i="3"/>
  <c r="K270" i="3"/>
  <c r="K269" i="3"/>
  <c r="K268" i="3"/>
  <c r="K267" i="3"/>
  <c r="J277" i="3"/>
  <c r="J276" i="3"/>
  <c r="J275" i="3"/>
  <c r="J274" i="3"/>
  <c r="J270" i="3"/>
  <c r="J269" i="3"/>
  <c r="J268" i="3"/>
  <c r="J267" i="3"/>
  <c r="G277" i="3"/>
  <c r="G276" i="3"/>
  <c r="G275" i="3"/>
  <c r="G274" i="3"/>
  <c r="G270" i="3"/>
  <c r="G269" i="3"/>
  <c r="G268" i="3"/>
  <c r="G267" i="3"/>
  <c r="K263" i="3"/>
  <c r="K262" i="3"/>
  <c r="M262" i="3" s="1"/>
  <c r="K261" i="3"/>
  <c r="K260" i="3"/>
  <c r="J263" i="3"/>
  <c r="J262" i="3"/>
  <c r="J261" i="3"/>
  <c r="J260" i="3"/>
  <c r="G263" i="3"/>
  <c r="G262" i="3"/>
  <c r="G261" i="3"/>
  <c r="G260" i="3"/>
  <c r="K248" i="3"/>
  <c r="K247" i="3"/>
  <c r="K246" i="3"/>
  <c r="K245" i="3"/>
  <c r="J248" i="3"/>
  <c r="J247" i="3"/>
  <c r="J246" i="3"/>
  <c r="J245" i="3"/>
  <c r="G248" i="3"/>
  <c r="G247" i="3"/>
  <c r="G246" i="3"/>
  <c r="G245" i="3"/>
  <c r="F245" i="3"/>
  <c r="D247" i="3"/>
  <c r="D245" i="3"/>
  <c r="F248" i="3"/>
  <c r="D248" i="3"/>
  <c r="F276" i="3"/>
  <c r="F246" i="3"/>
  <c r="D246" i="3"/>
  <c r="K239" i="3"/>
  <c r="K238" i="3"/>
  <c r="K237" i="3"/>
  <c r="K236" i="3"/>
  <c r="M236" i="3" s="1"/>
  <c r="K232" i="3"/>
  <c r="K231" i="3"/>
  <c r="K230" i="3"/>
  <c r="K229" i="3"/>
  <c r="J239" i="3"/>
  <c r="J238" i="3"/>
  <c r="J237" i="3"/>
  <c r="J236" i="3"/>
  <c r="J232" i="3"/>
  <c r="J231" i="3"/>
  <c r="J230" i="3"/>
  <c r="J229" i="3"/>
  <c r="G239" i="3"/>
  <c r="G238" i="3"/>
  <c r="G237" i="3"/>
  <c r="G236" i="3"/>
  <c r="G232" i="3"/>
  <c r="G231" i="3"/>
  <c r="G230" i="3"/>
  <c r="G229" i="3"/>
  <c r="K225" i="3"/>
  <c r="K224" i="3"/>
  <c r="K223" i="3"/>
  <c r="K222" i="3"/>
  <c r="J225" i="3"/>
  <c r="J224" i="3"/>
  <c r="J223" i="3"/>
  <c r="J222" i="3"/>
  <c r="G225" i="3"/>
  <c r="G224" i="3"/>
  <c r="G223" i="3"/>
  <c r="G222" i="3"/>
  <c r="K210" i="3"/>
  <c r="K209" i="3"/>
  <c r="K208" i="3"/>
  <c r="K207" i="3"/>
  <c r="J210" i="3"/>
  <c r="J209" i="3"/>
  <c r="J208" i="3"/>
  <c r="J207" i="3"/>
  <c r="G210" i="3"/>
  <c r="G209" i="3"/>
  <c r="G208" i="3"/>
  <c r="G207" i="3"/>
  <c r="F207" i="3"/>
  <c r="D209" i="3"/>
  <c r="D207" i="3"/>
  <c r="F210" i="3"/>
  <c r="D210" i="3"/>
  <c r="F209" i="3"/>
  <c r="F208" i="3"/>
  <c r="D208" i="3"/>
  <c r="J201" i="3"/>
  <c r="J200" i="3"/>
  <c r="J199" i="3"/>
  <c r="J198" i="3"/>
  <c r="J194" i="3"/>
  <c r="J193" i="3"/>
  <c r="J192" i="3"/>
  <c r="J191" i="3"/>
  <c r="G201" i="3"/>
  <c r="G200" i="3"/>
  <c r="G199" i="3"/>
  <c r="G198" i="3"/>
  <c r="G194" i="3"/>
  <c r="G193" i="3"/>
  <c r="G192" i="3"/>
  <c r="G191" i="3"/>
  <c r="J187" i="3"/>
  <c r="J186" i="3"/>
  <c r="J185" i="3"/>
  <c r="J184" i="3"/>
  <c r="G187" i="3"/>
  <c r="G186" i="3"/>
  <c r="G185" i="3"/>
  <c r="G184" i="3"/>
  <c r="K172" i="3"/>
  <c r="K171" i="3"/>
  <c r="K170" i="3"/>
  <c r="K169" i="3"/>
  <c r="J172" i="3"/>
  <c r="J171" i="3"/>
  <c r="J170" i="3"/>
  <c r="J169" i="3"/>
  <c r="G172" i="3"/>
  <c r="G171" i="3"/>
  <c r="G170" i="3"/>
  <c r="G169" i="3"/>
  <c r="F171" i="3"/>
  <c r="F169" i="3"/>
  <c r="D172" i="3"/>
  <c r="D170" i="3"/>
  <c r="F172" i="3"/>
  <c r="D171" i="3"/>
  <c r="F170" i="3"/>
  <c r="D169" i="3"/>
  <c r="K163" i="3"/>
  <c r="K162" i="3"/>
  <c r="K161" i="3"/>
  <c r="K160" i="3"/>
  <c r="K156" i="3"/>
  <c r="K155" i="3"/>
  <c r="K154" i="3"/>
  <c r="K153" i="3"/>
  <c r="J163" i="3"/>
  <c r="J162" i="3"/>
  <c r="J161" i="3"/>
  <c r="J160" i="3"/>
  <c r="J156" i="3"/>
  <c r="J155" i="3"/>
  <c r="J154" i="3"/>
  <c r="J153" i="3"/>
  <c r="G163" i="3"/>
  <c r="G162" i="3"/>
  <c r="G161" i="3"/>
  <c r="G160" i="3"/>
  <c r="G156" i="3"/>
  <c r="G155" i="3"/>
  <c r="G154" i="3"/>
  <c r="G153" i="3"/>
  <c r="K149" i="3"/>
  <c r="K148" i="3"/>
  <c r="K147" i="3"/>
  <c r="K146" i="3"/>
  <c r="J149" i="3"/>
  <c r="J148" i="3"/>
  <c r="J147" i="3"/>
  <c r="J146" i="3"/>
  <c r="G149" i="3"/>
  <c r="G148" i="3"/>
  <c r="G147" i="3"/>
  <c r="G146" i="3"/>
  <c r="K134" i="3"/>
  <c r="K133" i="3"/>
  <c r="K132" i="3"/>
  <c r="K131" i="3"/>
  <c r="J134" i="3"/>
  <c r="J133" i="3"/>
  <c r="J132" i="3"/>
  <c r="J131" i="3"/>
  <c r="G134" i="3"/>
  <c r="G133" i="3"/>
  <c r="G132" i="3"/>
  <c r="G131" i="3"/>
  <c r="F133" i="3"/>
  <c r="F131" i="3"/>
  <c r="D134" i="3"/>
  <c r="D133" i="3"/>
  <c r="D132" i="3"/>
  <c r="D131" i="3"/>
  <c r="F134" i="3"/>
  <c r="F132" i="3"/>
  <c r="K124" i="3"/>
  <c r="K123" i="3"/>
  <c r="K122" i="3"/>
  <c r="K121" i="3"/>
  <c r="K117" i="3"/>
  <c r="K116" i="3"/>
  <c r="K115" i="3"/>
  <c r="K114" i="3"/>
  <c r="J124" i="3"/>
  <c r="J123" i="3"/>
  <c r="J122" i="3"/>
  <c r="J121" i="3"/>
  <c r="J117" i="3"/>
  <c r="J116" i="3"/>
  <c r="J115" i="3"/>
  <c r="J114" i="3"/>
  <c r="G123" i="3"/>
  <c r="G124" i="3" s="1"/>
  <c r="G122" i="3"/>
  <c r="G121" i="3"/>
  <c r="G116" i="3"/>
  <c r="G117" i="3" s="1"/>
  <c r="G115" i="3"/>
  <c r="G114" i="3"/>
  <c r="K110" i="3"/>
  <c r="K109" i="3"/>
  <c r="K108" i="3"/>
  <c r="K107" i="3"/>
  <c r="J110" i="3"/>
  <c r="J109" i="3"/>
  <c r="J108" i="3"/>
  <c r="J107" i="3"/>
  <c r="G110" i="3"/>
  <c r="G109" i="3"/>
  <c r="G108" i="3"/>
  <c r="G107" i="3"/>
  <c r="K95" i="3"/>
  <c r="K94" i="3"/>
  <c r="K93" i="3"/>
  <c r="K100" i="3"/>
  <c r="J95" i="3"/>
  <c r="J94" i="3"/>
  <c r="J93" i="3"/>
  <c r="J92" i="3"/>
  <c r="G95" i="3"/>
  <c r="G94" i="3"/>
  <c r="G93" i="3"/>
  <c r="G92" i="3"/>
  <c r="F94" i="3"/>
  <c r="F92" i="3"/>
  <c r="F93" i="3"/>
  <c r="D95" i="3"/>
  <c r="D93" i="3"/>
  <c r="D92" i="3"/>
  <c r="F95" i="3"/>
  <c r="D94" i="3"/>
  <c r="K87" i="3"/>
  <c r="K86" i="3"/>
  <c r="K85" i="3"/>
  <c r="K84" i="3"/>
  <c r="K80" i="3"/>
  <c r="K79" i="3"/>
  <c r="K78" i="3"/>
  <c r="K77" i="3"/>
  <c r="J87" i="3"/>
  <c r="J86" i="3"/>
  <c r="J85" i="3"/>
  <c r="J80" i="3"/>
  <c r="J79" i="3"/>
  <c r="J78" i="3"/>
  <c r="G87" i="3"/>
  <c r="G86" i="3"/>
  <c r="G85" i="3"/>
  <c r="G84" i="3"/>
  <c r="G80" i="3"/>
  <c r="G79" i="3"/>
  <c r="G78" i="3"/>
  <c r="G77" i="3"/>
  <c r="K73" i="3"/>
  <c r="K72" i="3"/>
  <c r="K71" i="3"/>
  <c r="K70" i="3"/>
  <c r="J73" i="3"/>
  <c r="J72" i="3"/>
  <c r="J71" i="3"/>
  <c r="J70" i="3"/>
  <c r="J77" i="3" s="1"/>
  <c r="J84" i="3" s="1"/>
  <c r="G73" i="3"/>
  <c r="G72" i="3"/>
  <c r="G71" i="3"/>
  <c r="G70" i="3"/>
  <c r="K58" i="3"/>
  <c r="K57" i="3"/>
  <c r="K56" i="3"/>
  <c r="K55" i="3"/>
  <c r="J66" i="3"/>
  <c r="J57" i="3"/>
  <c r="J56" i="3"/>
  <c r="J55" i="3"/>
  <c r="G58" i="3"/>
  <c r="G57" i="3"/>
  <c r="G56" i="3"/>
  <c r="G55" i="3"/>
  <c r="F55" i="3"/>
  <c r="D57" i="3"/>
  <c r="D55" i="3"/>
  <c r="F58" i="3"/>
  <c r="D58" i="3"/>
  <c r="F57" i="3"/>
  <c r="F56" i="3"/>
  <c r="D56" i="3"/>
  <c r="K48" i="3"/>
  <c r="K47" i="3"/>
  <c r="K46" i="3"/>
  <c r="J49" i="3"/>
  <c r="J48" i="3"/>
  <c r="J47" i="3"/>
  <c r="J46" i="3"/>
  <c r="K41" i="3"/>
  <c r="K40" i="3"/>
  <c r="K39" i="3"/>
  <c r="J42" i="3"/>
  <c r="J41" i="3"/>
  <c r="J40" i="3"/>
  <c r="J39" i="3"/>
  <c r="G49" i="3"/>
  <c r="G48" i="3"/>
  <c r="G47" i="3"/>
  <c r="G46" i="3"/>
  <c r="G42" i="3"/>
  <c r="G41" i="3"/>
  <c r="G40" i="3"/>
  <c r="G39" i="3"/>
  <c r="K34" i="3"/>
  <c r="K33" i="3"/>
  <c r="K32" i="3"/>
  <c r="J35" i="3"/>
  <c r="J34" i="3"/>
  <c r="J33" i="3"/>
  <c r="J32" i="3"/>
  <c r="G35" i="3"/>
  <c r="G34" i="3"/>
  <c r="G33" i="3"/>
  <c r="G32" i="3"/>
  <c r="K19" i="3"/>
  <c r="K18" i="3"/>
  <c r="K17" i="3"/>
  <c r="J20" i="3"/>
  <c r="J19" i="3"/>
  <c r="J18" i="3"/>
  <c r="J17" i="3"/>
  <c r="G20" i="3"/>
  <c r="G19" i="3"/>
  <c r="G18" i="3"/>
  <c r="G17" i="3"/>
  <c r="F18" i="3"/>
  <c r="D18" i="3"/>
  <c r="D33" i="3" s="1"/>
  <c r="D17" i="3"/>
  <c r="F20" i="3"/>
  <c r="D20" i="3"/>
  <c r="D49" i="3" s="1"/>
  <c r="F19" i="3"/>
  <c r="F41" i="3" s="1"/>
  <c r="D19" i="3"/>
  <c r="D34" i="3" s="1"/>
  <c r="F17" i="3"/>
  <c r="E12" i="3"/>
  <c r="E277" i="3"/>
  <c r="C277" i="3"/>
  <c r="M276" i="3"/>
  <c r="E276" i="3"/>
  <c r="C276" i="3"/>
  <c r="M275" i="3"/>
  <c r="E275" i="3"/>
  <c r="C275" i="3"/>
  <c r="M274" i="3"/>
  <c r="E274" i="3"/>
  <c r="C274" i="3"/>
  <c r="M270" i="3"/>
  <c r="E270" i="3"/>
  <c r="C270" i="3"/>
  <c r="E269" i="3"/>
  <c r="C269" i="3"/>
  <c r="M268" i="3"/>
  <c r="E268" i="3"/>
  <c r="C268" i="3"/>
  <c r="M267" i="3"/>
  <c r="E267" i="3"/>
  <c r="C267" i="3"/>
  <c r="M263" i="3"/>
  <c r="E263" i="3"/>
  <c r="C263" i="3"/>
  <c r="E262" i="3"/>
  <c r="C262" i="3"/>
  <c r="E261" i="3"/>
  <c r="C261" i="3"/>
  <c r="M260" i="3"/>
  <c r="E260" i="3"/>
  <c r="C260" i="3"/>
  <c r="M256" i="3"/>
  <c r="M255" i="3"/>
  <c r="M254" i="3"/>
  <c r="M257" i="3" s="1"/>
  <c r="M245" i="3" s="1"/>
  <c r="M238" i="3"/>
  <c r="M237" i="3"/>
  <c r="M232" i="3"/>
  <c r="M229" i="3"/>
  <c r="M222" i="3"/>
  <c r="M216" i="3"/>
  <c r="M200" i="3"/>
  <c r="M199" i="3"/>
  <c r="M198" i="3"/>
  <c r="M194" i="3"/>
  <c r="M192" i="3"/>
  <c r="M191" i="3"/>
  <c r="M178" i="3"/>
  <c r="M162" i="3"/>
  <c r="M161" i="3"/>
  <c r="M160" i="3"/>
  <c r="M156" i="3"/>
  <c r="M154" i="3"/>
  <c r="M153" i="3"/>
  <c r="M123" i="3"/>
  <c r="M122" i="3"/>
  <c r="M117" i="3"/>
  <c r="M115" i="3"/>
  <c r="M114" i="3"/>
  <c r="M109" i="3"/>
  <c r="M107" i="3"/>
  <c r="M103" i="3"/>
  <c r="M102" i="3"/>
  <c r="M101" i="3"/>
  <c r="M84" i="3"/>
  <c r="M78" i="3"/>
  <c r="M77" i="3"/>
  <c r="M64" i="3"/>
  <c r="M39" i="3"/>
  <c r="M40" i="3"/>
  <c r="M27" i="3"/>
  <c r="M26" i="3"/>
  <c r="E239" i="3"/>
  <c r="C239" i="3"/>
  <c r="E238" i="3"/>
  <c r="C238" i="3"/>
  <c r="E237" i="3"/>
  <c r="C237" i="3"/>
  <c r="E236" i="3"/>
  <c r="C236" i="3"/>
  <c r="E232" i="3"/>
  <c r="C232" i="3"/>
  <c r="E231" i="3"/>
  <c r="C231" i="3"/>
  <c r="M230" i="3"/>
  <c r="E230" i="3"/>
  <c r="C230" i="3"/>
  <c r="E229" i="3"/>
  <c r="C229" i="3"/>
  <c r="M225" i="3"/>
  <c r="E225" i="3"/>
  <c r="C225" i="3"/>
  <c r="M224" i="3"/>
  <c r="E224" i="3"/>
  <c r="C224" i="3"/>
  <c r="E223" i="3"/>
  <c r="C223" i="3"/>
  <c r="E222" i="3"/>
  <c r="C222" i="3"/>
  <c r="M218" i="3"/>
  <c r="M217" i="3"/>
  <c r="F239" i="3"/>
  <c r="E201" i="3"/>
  <c r="C201" i="3"/>
  <c r="E200" i="3"/>
  <c r="C200" i="3"/>
  <c r="E199" i="3"/>
  <c r="C199" i="3"/>
  <c r="E198" i="3"/>
  <c r="C198" i="3"/>
  <c r="E194" i="3"/>
  <c r="C194" i="3"/>
  <c r="E193" i="3"/>
  <c r="C193" i="3"/>
  <c r="E192" i="3"/>
  <c r="C192" i="3"/>
  <c r="E191" i="3"/>
  <c r="C191" i="3"/>
  <c r="M187" i="3"/>
  <c r="E187" i="3"/>
  <c r="C187" i="3"/>
  <c r="M186" i="3"/>
  <c r="E186" i="3"/>
  <c r="C186" i="3"/>
  <c r="E185" i="3"/>
  <c r="C185" i="3"/>
  <c r="M184" i="3"/>
  <c r="E184" i="3"/>
  <c r="C184" i="3"/>
  <c r="M180" i="3"/>
  <c r="M179" i="3"/>
  <c r="F33" i="3"/>
  <c r="D32" i="3"/>
  <c r="M149" i="3"/>
  <c r="M148" i="3"/>
  <c r="M146" i="3"/>
  <c r="M141" i="3"/>
  <c r="M142" i="3"/>
  <c r="M140" i="3"/>
  <c r="M121" i="3"/>
  <c r="M110" i="3"/>
  <c r="M85" i="3"/>
  <c r="M86" i="3"/>
  <c r="M80" i="3"/>
  <c r="M73" i="3"/>
  <c r="M72" i="3"/>
  <c r="M70" i="3"/>
  <c r="M65" i="3"/>
  <c r="M66" i="3"/>
  <c r="M34" i="3"/>
  <c r="M32" i="3"/>
  <c r="E163" i="3"/>
  <c r="C163" i="3"/>
  <c r="E162" i="3"/>
  <c r="C162" i="3"/>
  <c r="E161" i="3"/>
  <c r="C161" i="3"/>
  <c r="E160" i="3"/>
  <c r="C160" i="3"/>
  <c r="E156" i="3"/>
  <c r="C156" i="3"/>
  <c r="E155" i="3"/>
  <c r="C155" i="3"/>
  <c r="E154" i="3"/>
  <c r="C154" i="3"/>
  <c r="E153" i="3"/>
  <c r="C153" i="3"/>
  <c r="E149" i="3"/>
  <c r="C149" i="3"/>
  <c r="E148" i="3"/>
  <c r="C148" i="3"/>
  <c r="E147" i="3"/>
  <c r="C147" i="3"/>
  <c r="E146" i="3"/>
  <c r="C146" i="3"/>
  <c r="E124" i="3"/>
  <c r="C124" i="3"/>
  <c r="E123" i="3"/>
  <c r="C123" i="3"/>
  <c r="E122" i="3"/>
  <c r="C122" i="3"/>
  <c r="E121" i="3"/>
  <c r="C121" i="3"/>
  <c r="E117" i="3"/>
  <c r="C117" i="3"/>
  <c r="E116" i="3"/>
  <c r="C116" i="3"/>
  <c r="E115" i="3"/>
  <c r="C115" i="3"/>
  <c r="E114" i="3"/>
  <c r="C114" i="3"/>
  <c r="E110" i="3"/>
  <c r="C110" i="3"/>
  <c r="E109" i="3"/>
  <c r="C109" i="3"/>
  <c r="E108" i="3"/>
  <c r="C108" i="3"/>
  <c r="E107" i="3"/>
  <c r="C107" i="3"/>
  <c r="E87" i="3"/>
  <c r="C87" i="3"/>
  <c r="E86" i="3"/>
  <c r="C86" i="3"/>
  <c r="E85" i="3"/>
  <c r="C85" i="3"/>
  <c r="E84" i="3"/>
  <c r="C84" i="3"/>
  <c r="E80" i="3"/>
  <c r="C80" i="3"/>
  <c r="E79" i="3"/>
  <c r="C79" i="3"/>
  <c r="E78" i="3"/>
  <c r="C78" i="3"/>
  <c r="E77" i="3"/>
  <c r="C77" i="3"/>
  <c r="E73" i="3"/>
  <c r="C73" i="3"/>
  <c r="E72" i="3"/>
  <c r="C72" i="3"/>
  <c r="E71" i="3"/>
  <c r="C71" i="3"/>
  <c r="E70" i="3"/>
  <c r="C70" i="3"/>
  <c r="E49" i="3"/>
  <c r="C49" i="3"/>
  <c r="E48" i="3"/>
  <c r="C48" i="3"/>
  <c r="E47" i="3"/>
  <c r="C47" i="3"/>
  <c r="E46" i="3"/>
  <c r="C46" i="3"/>
  <c r="E42" i="3"/>
  <c r="C42" i="3"/>
  <c r="E41" i="3"/>
  <c r="C41" i="3"/>
  <c r="E40" i="3"/>
  <c r="C40" i="3"/>
  <c r="E39" i="3"/>
  <c r="C39" i="3"/>
  <c r="E35" i="3"/>
  <c r="C35" i="3"/>
  <c r="E34" i="3"/>
  <c r="C34" i="3"/>
  <c r="E33" i="3"/>
  <c r="C33" i="3"/>
  <c r="E32" i="3"/>
  <c r="C32" i="3"/>
  <c r="M40" i="4"/>
  <c r="E415" i="4"/>
  <c r="C415" i="4"/>
  <c r="M414" i="4"/>
  <c r="E414" i="4"/>
  <c r="C414" i="4"/>
  <c r="M413" i="4"/>
  <c r="E413" i="4"/>
  <c r="C413" i="4"/>
  <c r="M412" i="4"/>
  <c r="E412" i="4"/>
  <c r="C412" i="4"/>
  <c r="M411" i="4"/>
  <c r="E411" i="4"/>
  <c r="C411" i="4"/>
  <c r="M410" i="4"/>
  <c r="M416" i="4" s="1"/>
  <c r="M360" i="4" s="1"/>
  <c r="E410" i="4"/>
  <c r="C410" i="4"/>
  <c r="M406" i="4"/>
  <c r="E406" i="4"/>
  <c r="C406" i="4"/>
  <c r="E405" i="4"/>
  <c r="C405" i="4"/>
  <c r="M404" i="4"/>
  <c r="E404" i="4"/>
  <c r="C404" i="4"/>
  <c r="M403" i="4"/>
  <c r="E403" i="4"/>
  <c r="C403" i="4"/>
  <c r="M402" i="4"/>
  <c r="E402" i="4"/>
  <c r="C402" i="4"/>
  <c r="M401" i="4"/>
  <c r="E401" i="4"/>
  <c r="C401" i="4"/>
  <c r="M397" i="4"/>
  <c r="E397" i="4"/>
  <c r="C397" i="4"/>
  <c r="M396" i="4"/>
  <c r="E396" i="4"/>
  <c r="C396" i="4"/>
  <c r="E395" i="4"/>
  <c r="C395" i="4"/>
  <c r="M394" i="4"/>
  <c r="E394" i="4"/>
  <c r="C394" i="4"/>
  <c r="M393" i="4"/>
  <c r="E393" i="4"/>
  <c r="C393" i="4"/>
  <c r="M392" i="4"/>
  <c r="E392" i="4"/>
  <c r="C392" i="4"/>
  <c r="M388" i="4"/>
  <c r="E388" i="4"/>
  <c r="C388" i="4"/>
  <c r="M387" i="4"/>
  <c r="E387" i="4"/>
  <c r="C387" i="4"/>
  <c r="M386" i="4"/>
  <c r="E386" i="4"/>
  <c r="C386" i="4"/>
  <c r="E385" i="4"/>
  <c r="C385" i="4"/>
  <c r="M384" i="4"/>
  <c r="M389" i="4" s="1"/>
  <c r="M357" i="4" s="1"/>
  <c r="E384" i="4"/>
  <c r="C384" i="4"/>
  <c r="M383" i="4"/>
  <c r="E383" i="4"/>
  <c r="C383" i="4"/>
  <c r="M379" i="4"/>
  <c r="E379" i="4"/>
  <c r="C379" i="4"/>
  <c r="M378" i="4"/>
  <c r="E378" i="4"/>
  <c r="C378" i="4"/>
  <c r="M377" i="4"/>
  <c r="E377" i="4"/>
  <c r="C377" i="4"/>
  <c r="M376" i="4"/>
  <c r="M380" i="4" s="1"/>
  <c r="M356" i="4" s="1"/>
  <c r="E376" i="4"/>
  <c r="C376" i="4"/>
  <c r="E375" i="4"/>
  <c r="C375" i="4"/>
  <c r="M374" i="4"/>
  <c r="E374" i="4"/>
  <c r="C374" i="4"/>
  <c r="M370" i="4"/>
  <c r="M369" i="4"/>
  <c r="D369" i="4"/>
  <c r="D378" i="4" s="1"/>
  <c r="M368" i="4"/>
  <c r="F368" i="4"/>
  <c r="F377" i="4" s="1"/>
  <c r="M367" i="4"/>
  <c r="M366" i="4"/>
  <c r="M371" i="4" s="1"/>
  <c r="M355" i="4" s="1"/>
  <c r="F360" i="4"/>
  <c r="F370" i="4" s="1"/>
  <c r="D360" i="4"/>
  <c r="D370" i="4" s="1"/>
  <c r="F359" i="4"/>
  <c r="F369" i="4" s="1"/>
  <c r="D359" i="4"/>
  <c r="F358" i="4"/>
  <c r="D358" i="4"/>
  <c r="D368" i="4" s="1"/>
  <c r="D377" i="4" s="1"/>
  <c r="F357" i="4"/>
  <c r="F367" i="4" s="1"/>
  <c r="D357" i="4"/>
  <c r="D367" i="4" s="1"/>
  <c r="F356" i="4"/>
  <c r="F366" i="4" s="1"/>
  <c r="D356" i="4"/>
  <c r="D366" i="4" s="1"/>
  <c r="F355" i="4"/>
  <c r="F365" i="4" s="1"/>
  <c r="D355" i="4"/>
  <c r="D365" i="4" s="1"/>
  <c r="E349" i="4"/>
  <c r="C349" i="4"/>
  <c r="M348" i="4"/>
  <c r="E348" i="4"/>
  <c r="C348" i="4"/>
  <c r="M347" i="4"/>
  <c r="E347" i="4"/>
  <c r="C347" i="4"/>
  <c r="M346" i="4"/>
  <c r="E346" i="4"/>
  <c r="C346" i="4"/>
  <c r="M345" i="4"/>
  <c r="E345" i="4"/>
  <c r="C345" i="4"/>
  <c r="M344" i="4"/>
  <c r="E344" i="4"/>
  <c r="C344" i="4"/>
  <c r="M340" i="4"/>
  <c r="E340" i="4"/>
  <c r="C340" i="4"/>
  <c r="E339" i="4"/>
  <c r="C339" i="4"/>
  <c r="M338" i="4"/>
  <c r="E338" i="4"/>
  <c r="C338" i="4"/>
  <c r="M337" i="4"/>
  <c r="E337" i="4"/>
  <c r="C337" i="4"/>
  <c r="M336" i="4"/>
  <c r="E336" i="4"/>
  <c r="C336" i="4"/>
  <c r="M335" i="4"/>
  <c r="E335" i="4"/>
  <c r="C335" i="4"/>
  <c r="M331" i="4"/>
  <c r="E331" i="4"/>
  <c r="C331" i="4"/>
  <c r="M330" i="4"/>
  <c r="E330" i="4"/>
  <c r="C330" i="4"/>
  <c r="E329" i="4"/>
  <c r="C329" i="4"/>
  <c r="M328" i="4"/>
  <c r="E328" i="4"/>
  <c r="C328" i="4"/>
  <c r="M327" i="4"/>
  <c r="E327" i="4"/>
  <c r="C327" i="4"/>
  <c r="M326" i="4"/>
  <c r="E326" i="4"/>
  <c r="C326" i="4"/>
  <c r="M322" i="4"/>
  <c r="E322" i="4"/>
  <c r="C322" i="4"/>
  <c r="M321" i="4"/>
  <c r="E321" i="4"/>
  <c r="C321" i="4"/>
  <c r="M320" i="4"/>
  <c r="E320" i="4"/>
  <c r="C320" i="4"/>
  <c r="E319" i="4"/>
  <c r="C319" i="4"/>
  <c r="M318" i="4"/>
  <c r="E318" i="4"/>
  <c r="C318" i="4"/>
  <c r="M317" i="4"/>
  <c r="E317" i="4"/>
  <c r="C317" i="4"/>
  <c r="M313" i="4"/>
  <c r="E313" i="4"/>
  <c r="C313" i="4"/>
  <c r="M312" i="4"/>
  <c r="E312" i="4"/>
  <c r="C312" i="4"/>
  <c r="M311" i="4"/>
  <c r="E311" i="4"/>
  <c r="C311" i="4"/>
  <c r="M310" i="4"/>
  <c r="E310" i="4"/>
  <c r="C310" i="4"/>
  <c r="E309" i="4"/>
  <c r="C309" i="4"/>
  <c r="M308" i="4"/>
  <c r="E308" i="4"/>
  <c r="C308" i="4"/>
  <c r="M304" i="4"/>
  <c r="M303" i="4"/>
  <c r="M302" i="4"/>
  <c r="M301" i="4"/>
  <c r="M300" i="4"/>
  <c r="F294" i="4"/>
  <c r="F304" i="4" s="1"/>
  <c r="D294" i="4"/>
  <c r="D304" i="4" s="1"/>
  <c r="F293" i="4"/>
  <c r="F303" i="4" s="1"/>
  <c r="D293" i="4"/>
  <c r="D303" i="4" s="1"/>
  <c r="F292" i="4"/>
  <c r="F302" i="4" s="1"/>
  <c r="D292" i="4"/>
  <c r="D302" i="4" s="1"/>
  <c r="F291" i="4"/>
  <c r="F301" i="4" s="1"/>
  <c r="D291" i="4"/>
  <c r="D301" i="4" s="1"/>
  <c r="D310" i="4" s="1"/>
  <c r="F290" i="4"/>
  <c r="F300" i="4" s="1"/>
  <c r="D290" i="4"/>
  <c r="D300" i="4" s="1"/>
  <c r="F289" i="4"/>
  <c r="F299" i="4" s="1"/>
  <c r="F317" i="4" s="1"/>
  <c r="D289" i="4"/>
  <c r="D299" i="4" s="1"/>
  <c r="E283" i="4"/>
  <c r="C283" i="4"/>
  <c r="M282" i="4"/>
  <c r="E282" i="4"/>
  <c r="C282" i="4"/>
  <c r="M281" i="4"/>
  <c r="E281" i="4"/>
  <c r="C281" i="4"/>
  <c r="M280" i="4"/>
  <c r="E280" i="4"/>
  <c r="C280" i="4"/>
  <c r="M279" i="4"/>
  <c r="E279" i="4"/>
  <c r="C279" i="4"/>
  <c r="M278" i="4"/>
  <c r="E278" i="4"/>
  <c r="C278" i="4"/>
  <c r="M274" i="4"/>
  <c r="E274" i="4"/>
  <c r="C274" i="4"/>
  <c r="E273" i="4"/>
  <c r="C273" i="4"/>
  <c r="M272" i="4"/>
  <c r="E272" i="4"/>
  <c r="C272" i="4"/>
  <c r="M271" i="4"/>
  <c r="E271" i="4"/>
  <c r="C271" i="4"/>
  <c r="M270" i="4"/>
  <c r="E270" i="4"/>
  <c r="C270" i="4"/>
  <c r="M269" i="4"/>
  <c r="E269" i="4"/>
  <c r="C269" i="4"/>
  <c r="M265" i="4"/>
  <c r="E265" i="4"/>
  <c r="C265" i="4"/>
  <c r="M264" i="4"/>
  <c r="E264" i="4"/>
  <c r="C264" i="4"/>
  <c r="E263" i="4"/>
  <c r="C263" i="4"/>
  <c r="M262" i="4"/>
  <c r="E262" i="4"/>
  <c r="C262" i="4"/>
  <c r="M261" i="4"/>
  <c r="E261" i="4"/>
  <c r="C261" i="4"/>
  <c r="M260" i="4"/>
  <c r="E260" i="4"/>
  <c r="C260" i="4"/>
  <c r="M256" i="4"/>
  <c r="E256" i="4"/>
  <c r="C256" i="4"/>
  <c r="M255" i="4"/>
  <c r="E255" i="4"/>
  <c r="C255" i="4"/>
  <c r="M254" i="4"/>
  <c r="E254" i="4"/>
  <c r="C254" i="4"/>
  <c r="E253" i="4"/>
  <c r="C253" i="4"/>
  <c r="M252" i="4"/>
  <c r="E252" i="4"/>
  <c r="C252" i="4"/>
  <c r="M251" i="4"/>
  <c r="E251" i="4"/>
  <c r="C251" i="4"/>
  <c r="M247" i="4"/>
  <c r="E247" i="4"/>
  <c r="C247" i="4"/>
  <c r="M246" i="4"/>
  <c r="E246" i="4"/>
  <c r="C246" i="4"/>
  <c r="M245" i="4"/>
  <c r="E245" i="4"/>
  <c r="C245" i="4"/>
  <c r="M244" i="4"/>
  <c r="E244" i="4"/>
  <c r="C244" i="4"/>
  <c r="E243" i="4"/>
  <c r="C243" i="4"/>
  <c r="M242" i="4"/>
  <c r="E242" i="4"/>
  <c r="C242" i="4"/>
  <c r="M238" i="4"/>
  <c r="M237" i="4"/>
  <c r="M236" i="4"/>
  <c r="M235" i="4"/>
  <c r="D235" i="4"/>
  <c r="D244" i="4" s="1"/>
  <c r="M234" i="4"/>
  <c r="F228" i="4"/>
  <c r="F238" i="4" s="1"/>
  <c r="F247" i="4" s="1"/>
  <c r="D228" i="4"/>
  <c r="D238" i="4" s="1"/>
  <c r="F227" i="4"/>
  <c r="F237" i="4" s="1"/>
  <c r="D227" i="4"/>
  <c r="D237" i="4" s="1"/>
  <c r="F226" i="4"/>
  <c r="F236" i="4" s="1"/>
  <c r="D226" i="4"/>
  <c r="D236" i="4" s="1"/>
  <c r="F225" i="4"/>
  <c r="F235" i="4" s="1"/>
  <c r="F244" i="4" s="1"/>
  <c r="D225" i="4"/>
  <c r="F224" i="4"/>
  <c r="F234" i="4" s="1"/>
  <c r="D224" i="4"/>
  <c r="D234" i="4" s="1"/>
  <c r="F223" i="4"/>
  <c r="F233" i="4" s="1"/>
  <c r="F251" i="4" s="1"/>
  <c r="D223" i="4"/>
  <c r="D233" i="4" s="1"/>
  <c r="E217" i="4"/>
  <c r="C217" i="4"/>
  <c r="M216" i="4"/>
  <c r="E216" i="4"/>
  <c r="C216" i="4"/>
  <c r="M215" i="4"/>
  <c r="E215" i="4"/>
  <c r="C215" i="4"/>
  <c r="M214" i="4"/>
  <c r="E214" i="4"/>
  <c r="C214" i="4"/>
  <c r="M213" i="4"/>
  <c r="E213" i="4"/>
  <c r="C213" i="4"/>
  <c r="M212" i="4"/>
  <c r="E212" i="4"/>
  <c r="C212" i="4"/>
  <c r="M208" i="4"/>
  <c r="E208" i="4"/>
  <c r="C208" i="4"/>
  <c r="E207" i="4"/>
  <c r="C207" i="4"/>
  <c r="M206" i="4"/>
  <c r="E206" i="4"/>
  <c r="C206" i="4"/>
  <c r="M205" i="4"/>
  <c r="E205" i="4"/>
  <c r="C205" i="4"/>
  <c r="M204" i="4"/>
  <c r="E204" i="4"/>
  <c r="C204" i="4"/>
  <c r="M203" i="4"/>
  <c r="E203" i="4"/>
  <c r="C203" i="4"/>
  <c r="M199" i="4"/>
  <c r="E199" i="4"/>
  <c r="C199" i="4"/>
  <c r="M198" i="4"/>
  <c r="E198" i="4"/>
  <c r="C198" i="4"/>
  <c r="E197" i="4"/>
  <c r="C197" i="4"/>
  <c r="M196" i="4"/>
  <c r="E196" i="4"/>
  <c r="C196" i="4"/>
  <c r="M195" i="4"/>
  <c r="E195" i="4"/>
  <c r="C195" i="4"/>
  <c r="M194" i="4"/>
  <c r="E194" i="4"/>
  <c r="C194" i="4"/>
  <c r="M190" i="4"/>
  <c r="E190" i="4"/>
  <c r="C190" i="4"/>
  <c r="M189" i="4"/>
  <c r="E189" i="4"/>
  <c r="C189" i="4"/>
  <c r="M188" i="4"/>
  <c r="E188" i="4"/>
  <c r="C188" i="4"/>
  <c r="E187" i="4"/>
  <c r="C187" i="4"/>
  <c r="M186" i="4"/>
  <c r="E186" i="4"/>
  <c r="C186" i="4"/>
  <c r="M185" i="4"/>
  <c r="E185" i="4"/>
  <c r="C185" i="4"/>
  <c r="M181" i="4"/>
  <c r="E181" i="4"/>
  <c r="C181" i="4"/>
  <c r="M180" i="4"/>
  <c r="E180" i="4"/>
  <c r="C180" i="4"/>
  <c r="M179" i="4"/>
  <c r="E179" i="4"/>
  <c r="C179" i="4"/>
  <c r="M178" i="4"/>
  <c r="E178" i="4"/>
  <c r="C178" i="4"/>
  <c r="E177" i="4"/>
  <c r="C177" i="4"/>
  <c r="M176" i="4"/>
  <c r="E176" i="4"/>
  <c r="C176" i="4"/>
  <c r="M172" i="4"/>
  <c r="M171" i="4"/>
  <c r="M170" i="4"/>
  <c r="M169" i="4"/>
  <c r="M168" i="4"/>
  <c r="F162" i="4"/>
  <c r="F172" i="4" s="1"/>
  <c r="D162" i="4"/>
  <c r="D172" i="4" s="1"/>
  <c r="F161" i="4"/>
  <c r="F171" i="4" s="1"/>
  <c r="F189" i="4" s="1"/>
  <c r="D161" i="4"/>
  <c r="D171" i="4" s="1"/>
  <c r="F160" i="4"/>
  <c r="F170" i="4" s="1"/>
  <c r="D160" i="4"/>
  <c r="D170" i="4" s="1"/>
  <c r="D188" i="4" s="1"/>
  <c r="F159" i="4"/>
  <c r="F169" i="4" s="1"/>
  <c r="D159" i="4"/>
  <c r="D169" i="4" s="1"/>
  <c r="F158" i="4"/>
  <c r="F168" i="4" s="1"/>
  <c r="D158" i="4"/>
  <c r="D168" i="4" s="1"/>
  <c r="F157" i="4"/>
  <c r="F167" i="4" s="1"/>
  <c r="F203" i="4" s="1"/>
  <c r="D157" i="4"/>
  <c r="D167" i="4" s="1"/>
  <c r="D194" i="4" s="1"/>
  <c r="E151" i="4"/>
  <c r="C151" i="4"/>
  <c r="M150" i="4"/>
  <c r="E150" i="4"/>
  <c r="C150" i="4"/>
  <c r="M149" i="4"/>
  <c r="E149" i="4"/>
  <c r="C149" i="4"/>
  <c r="M148" i="4"/>
  <c r="E148" i="4"/>
  <c r="C148" i="4"/>
  <c r="M147" i="4"/>
  <c r="E147" i="4"/>
  <c r="C147" i="4"/>
  <c r="M146" i="4"/>
  <c r="E146" i="4"/>
  <c r="C146" i="4"/>
  <c r="M142" i="4"/>
  <c r="E142" i="4"/>
  <c r="C142" i="4"/>
  <c r="E141" i="4"/>
  <c r="C141" i="4"/>
  <c r="M140" i="4"/>
  <c r="E140" i="4"/>
  <c r="C140" i="4"/>
  <c r="M139" i="4"/>
  <c r="E139" i="4"/>
  <c r="C139" i="4"/>
  <c r="M138" i="4"/>
  <c r="E138" i="4"/>
  <c r="C138" i="4"/>
  <c r="M137" i="4"/>
  <c r="E137" i="4"/>
  <c r="C137" i="4"/>
  <c r="M133" i="4"/>
  <c r="E133" i="4"/>
  <c r="C133" i="4"/>
  <c r="M132" i="4"/>
  <c r="E132" i="4"/>
  <c r="C132" i="4"/>
  <c r="E131" i="4"/>
  <c r="C131" i="4"/>
  <c r="M130" i="4"/>
  <c r="E130" i="4"/>
  <c r="C130" i="4"/>
  <c r="M129" i="4"/>
  <c r="E129" i="4"/>
  <c r="C129" i="4"/>
  <c r="M128" i="4"/>
  <c r="E128" i="4"/>
  <c r="C128" i="4"/>
  <c r="M124" i="4"/>
  <c r="E124" i="4"/>
  <c r="C124" i="4"/>
  <c r="M123" i="4"/>
  <c r="E123" i="4"/>
  <c r="C123" i="4"/>
  <c r="M122" i="4"/>
  <c r="E122" i="4"/>
  <c r="C122" i="4"/>
  <c r="E121" i="4"/>
  <c r="C121" i="4"/>
  <c r="M120" i="4"/>
  <c r="E120" i="4"/>
  <c r="C120" i="4"/>
  <c r="M119" i="4"/>
  <c r="E119" i="4"/>
  <c r="C119" i="4"/>
  <c r="M115" i="4"/>
  <c r="E115" i="4"/>
  <c r="C115" i="4"/>
  <c r="M114" i="4"/>
  <c r="E114" i="4"/>
  <c r="C114" i="4"/>
  <c r="M113" i="4"/>
  <c r="E113" i="4"/>
  <c r="C113" i="4"/>
  <c r="M112" i="4"/>
  <c r="E112" i="4"/>
  <c r="C112" i="4"/>
  <c r="E111" i="4"/>
  <c r="C111" i="4"/>
  <c r="M110" i="4"/>
  <c r="E110" i="4"/>
  <c r="C110" i="4"/>
  <c r="M106" i="4"/>
  <c r="M105" i="4"/>
  <c r="M104" i="4"/>
  <c r="M103" i="4"/>
  <c r="M102" i="4"/>
  <c r="F96" i="4"/>
  <c r="F106" i="4" s="1"/>
  <c r="D96" i="4"/>
  <c r="D106" i="4" s="1"/>
  <c r="F95" i="4"/>
  <c r="F105" i="4" s="1"/>
  <c r="F123" i="4" s="1"/>
  <c r="D95" i="4"/>
  <c r="D105" i="4" s="1"/>
  <c r="F94" i="4"/>
  <c r="F104" i="4" s="1"/>
  <c r="D94" i="4"/>
  <c r="D104" i="4" s="1"/>
  <c r="D122" i="4" s="1"/>
  <c r="F93" i="4"/>
  <c r="F103" i="4" s="1"/>
  <c r="D93" i="4"/>
  <c r="D103" i="4" s="1"/>
  <c r="F92" i="4"/>
  <c r="F102" i="4" s="1"/>
  <c r="D92" i="4"/>
  <c r="D102" i="4" s="1"/>
  <c r="F91" i="4"/>
  <c r="F101" i="4" s="1"/>
  <c r="D91" i="4"/>
  <c r="D101" i="4" s="1"/>
  <c r="D128" i="4" s="1"/>
  <c r="E85" i="4"/>
  <c r="C85" i="4"/>
  <c r="M84" i="4"/>
  <c r="E84" i="4"/>
  <c r="C84" i="4"/>
  <c r="M83" i="4"/>
  <c r="E83" i="4"/>
  <c r="C83" i="4"/>
  <c r="M82" i="4"/>
  <c r="E82" i="4"/>
  <c r="C82" i="4"/>
  <c r="M81" i="4"/>
  <c r="E81" i="4"/>
  <c r="C81" i="4"/>
  <c r="M80" i="4"/>
  <c r="E80" i="4"/>
  <c r="C80" i="4"/>
  <c r="M76" i="4"/>
  <c r="E76" i="4"/>
  <c r="C76" i="4"/>
  <c r="E75" i="4"/>
  <c r="C75" i="4"/>
  <c r="M74" i="4"/>
  <c r="E74" i="4"/>
  <c r="C74" i="4"/>
  <c r="M73" i="4"/>
  <c r="E73" i="4"/>
  <c r="C73" i="4"/>
  <c r="M72" i="4"/>
  <c r="E72" i="4"/>
  <c r="C72" i="4"/>
  <c r="M71" i="4"/>
  <c r="E71" i="4"/>
  <c r="C71" i="4"/>
  <c r="M67" i="4"/>
  <c r="E67" i="4"/>
  <c r="C67" i="4"/>
  <c r="M66" i="4"/>
  <c r="E66" i="4"/>
  <c r="C66" i="4"/>
  <c r="E65" i="4"/>
  <c r="C65" i="4"/>
  <c r="M64" i="4"/>
  <c r="E64" i="4"/>
  <c r="C64" i="4"/>
  <c r="M63" i="4"/>
  <c r="E63" i="4"/>
  <c r="C63" i="4"/>
  <c r="M62" i="4"/>
  <c r="E62" i="4"/>
  <c r="C62" i="4"/>
  <c r="M58" i="4"/>
  <c r="E58" i="4"/>
  <c r="C58" i="4"/>
  <c r="M57" i="4"/>
  <c r="E57" i="4"/>
  <c r="C57" i="4"/>
  <c r="M56" i="4"/>
  <c r="E56" i="4"/>
  <c r="C56" i="4"/>
  <c r="E55" i="4"/>
  <c r="C55" i="4"/>
  <c r="M54" i="4"/>
  <c r="E54" i="4"/>
  <c r="C54" i="4"/>
  <c r="M53" i="4"/>
  <c r="E53" i="4"/>
  <c r="C53" i="4"/>
  <c r="M49" i="4"/>
  <c r="E49" i="4"/>
  <c r="C49" i="4"/>
  <c r="M48" i="4"/>
  <c r="E48" i="4"/>
  <c r="C48" i="4"/>
  <c r="M47" i="4"/>
  <c r="E47" i="4"/>
  <c r="C47" i="4"/>
  <c r="M46" i="4"/>
  <c r="E46" i="4"/>
  <c r="C46" i="4"/>
  <c r="E45" i="4"/>
  <c r="C45" i="4"/>
  <c r="M44" i="4"/>
  <c r="E44" i="4"/>
  <c r="C44" i="4"/>
  <c r="M39" i="4"/>
  <c r="M38" i="4"/>
  <c r="M37" i="4"/>
  <c r="M36" i="4"/>
  <c r="F30" i="4"/>
  <c r="F40" i="4" s="1"/>
  <c r="F58" i="4" s="1"/>
  <c r="D30" i="4"/>
  <c r="D40" i="4" s="1"/>
  <c r="D49" i="4" s="1"/>
  <c r="F29" i="4"/>
  <c r="F39" i="4" s="1"/>
  <c r="F48" i="4" s="1"/>
  <c r="D29" i="4"/>
  <c r="D39" i="4" s="1"/>
  <c r="F28" i="4"/>
  <c r="F38" i="4" s="1"/>
  <c r="D28" i="4"/>
  <c r="D38" i="4" s="1"/>
  <c r="F27" i="4"/>
  <c r="F37" i="4" s="1"/>
  <c r="D27" i="4"/>
  <c r="D37" i="4" s="1"/>
  <c r="F26" i="4"/>
  <c r="F36" i="4" s="1"/>
  <c r="D26" i="4"/>
  <c r="D36" i="4" s="1"/>
  <c r="F25" i="4"/>
  <c r="F35" i="4" s="1"/>
  <c r="F44" i="4" s="1"/>
  <c r="D25" i="4"/>
  <c r="D35" i="4" s="1"/>
  <c r="D13" i="4"/>
  <c r="E13" i="4" s="1"/>
  <c r="D12" i="4"/>
  <c r="E12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4" i="4"/>
  <c r="D5" i="4" s="1"/>
  <c r="E5" i="4" s="1"/>
  <c r="E5" i="5"/>
  <c r="E6" i="5"/>
  <c r="E7" i="5"/>
  <c r="E8" i="5"/>
  <c r="E9" i="5"/>
  <c r="E10" i="5"/>
  <c r="E11" i="5"/>
  <c r="E12" i="5"/>
  <c r="E13" i="5"/>
  <c r="E14" i="5"/>
  <c r="E15" i="5"/>
  <c r="E4" i="5"/>
  <c r="D15" i="5"/>
  <c r="D13" i="5"/>
  <c r="D11" i="5"/>
  <c r="D9" i="5"/>
  <c r="D7" i="5"/>
  <c r="D5" i="5"/>
  <c r="D14" i="5"/>
  <c r="D12" i="5"/>
  <c r="D10" i="5"/>
  <c r="D8" i="5"/>
  <c r="D6" i="5"/>
  <c r="D4" i="5"/>
  <c r="M404" i="5"/>
  <c r="M377" i="5"/>
  <c r="M338" i="5"/>
  <c r="M311" i="5"/>
  <c r="M272" i="5"/>
  <c r="M245" i="5"/>
  <c r="M206" i="5"/>
  <c r="M179" i="5"/>
  <c r="M74" i="5"/>
  <c r="M140" i="5"/>
  <c r="M113" i="5"/>
  <c r="M47" i="5"/>
  <c r="E421" i="5"/>
  <c r="C421" i="5"/>
  <c r="M420" i="5"/>
  <c r="E420" i="5"/>
  <c r="C420" i="5"/>
  <c r="M419" i="5"/>
  <c r="E419" i="5"/>
  <c r="C419" i="5"/>
  <c r="M418" i="5"/>
  <c r="E418" i="5"/>
  <c r="C418" i="5"/>
  <c r="M417" i="5"/>
  <c r="E417" i="5"/>
  <c r="C417" i="5"/>
  <c r="M416" i="5"/>
  <c r="E416" i="5"/>
  <c r="C416" i="5"/>
  <c r="M412" i="5"/>
  <c r="E412" i="5"/>
  <c r="C412" i="5"/>
  <c r="E411" i="5"/>
  <c r="C411" i="5"/>
  <c r="M410" i="5"/>
  <c r="E410" i="5"/>
  <c r="C410" i="5"/>
  <c r="M409" i="5"/>
  <c r="E409" i="5"/>
  <c r="C409" i="5"/>
  <c r="M408" i="5"/>
  <c r="E408" i="5"/>
  <c r="C408" i="5"/>
  <c r="M407" i="5"/>
  <c r="E407" i="5"/>
  <c r="C407" i="5"/>
  <c r="M403" i="5"/>
  <c r="E403" i="5"/>
  <c r="C403" i="5"/>
  <c r="M402" i="5"/>
  <c r="E402" i="5"/>
  <c r="C402" i="5"/>
  <c r="E401" i="5"/>
  <c r="C401" i="5"/>
  <c r="M400" i="5"/>
  <c r="E400" i="5"/>
  <c r="C400" i="5"/>
  <c r="M399" i="5"/>
  <c r="E399" i="5"/>
  <c r="C399" i="5"/>
  <c r="M398" i="5"/>
  <c r="E398" i="5"/>
  <c r="C398" i="5"/>
  <c r="M394" i="5"/>
  <c r="E394" i="5"/>
  <c r="C394" i="5"/>
  <c r="M393" i="5"/>
  <c r="E393" i="5"/>
  <c r="C393" i="5"/>
  <c r="M392" i="5"/>
  <c r="E392" i="5"/>
  <c r="C392" i="5"/>
  <c r="E391" i="5"/>
  <c r="C391" i="5"/>
  <c r="M390" i="5"/>
  <c r="E390" i="5"/>
  <c r="C390" i="5"/>
  <c r="M389" i="5"/>
  <c r="E389" i="5"/>
  <c r="C389" i="5"/>
  <c r="M385" i="5"/>
  <c r="E385" i="5"/>
  <c r="C385" i="5"/>
  <c r="M384" i="5"/>
  <c r="E384" i="5"/>
  <c r="C384" i="5"/>
  <c r="M383" i="5"/>
  <c r="E383" i="5"/>
  <c r="C383" i="5"/>
  <c r="M382" i="5"/>
  <c r="M386" i="5" s="1"/>
  <c r="M362" i="5" s="1"/>
  <c r="E382" i="5"/>
  <c r="C382" i="5"/>
  <c r="E381" i="5"/>
  <c r="C381" i="5"/>
  <c r="M380" i="5"/>
  <c r="E380" i="5"/>
  <c r="C380" i="5"/>
  <c r="M376" i="5"/>
  <c r="M375" i="5"/>
  <c r="M374" i="5"/>
  <c r="M373" i="5"/>
  <c r="F373" i="5"/>
  <c r="F382" i="5" s="1"/>
  <c r="M372" i="5"/>
  <c r="F371" i="5"/>
  <c r="F407" i="5" s="1"/>
  <c r="F366" i="5"/>
  <c r="F376" i="5" s="1"/>
  <c r="D366" i="5"/>
  <c r="D376" i="5" s="1"/>
  <c r="F365" i="5"/>
  <c r="F375" i="5" s="1"/>
  <c r="D365" i="5"/>
  <c r="D375" i="5" s="1"/>
  <c r="M364" i="5"/>
  <c r="N364" i="5" s="1"/>
  <c r="F364" i="5"/>
  <c r="F374" i="5" s="1"/>
  <c r="D364" i="5"/>
  <c r="D374" i="5" s="1"/>
  <c r="F363" i="5"/>
  <c r="D363" i="5"/>
  <c r="D373" i="5" s="1"/>
  <c r="F362" i="5"/>
  <c r="F372" i="5" s="1"/>
  <c r="D362" i="5"/>
  <c r="D372" i="5" s="1"/>
  <c r="M361" i="5"/>
  <c r="O361" i="5" s="1"/>
  <c r="P361" i="5" s="1"/>
  <c r="F361" i="5"/>
  <c r="D361" i="5"/>
  <c r="D371" i="5" s="1"/>
  <c r="E355" i="5"/>
  <c r="C355" i="5"/>
  <c r="M354" i="5"/>
  <c r="E354" i="5"/>
  <c r="C354" i="5"/>
  <c r="M353" i="5"/>
  <c r="E353" i="5"/>
  <c r="C353" i="5"/>
  <c r="M352" i="5"/>
  <c r="E352" i="5"/>
  <c r="C352" i="5"/>
  <c r="M351" i="5"/>
  <c r="E351" i="5"/>
  <c r="C351" i="5"/>
  <c r="M350" i="5"/>
  <c r="E350" i="5"/>
  <c r="C350" i="5"/>
  <c r="M346" i="5"/>
  <c r="E346" i="5"/>
  <c r="C346" i="5"/>
  <c r="E345" i="5"/>
  <c r="C345" i="5"/>
  <c r="M344" i="5"/>
  <c r="E344" i="5"/>
  <c r="C344" i="5"/>
  <c r="M343" i="5"/>
  <c r="E343" i="5"/>
  <c r="C343" i="5"/>
  <c r="M342" i="5"/>
  <c r="E342" i="5"/>
  <c r="C342" i="5"/>
  <c r="M341" i="5"/>
  <c r="E341" i="5"/>
  <c r="C341" i="5"/>
  <c r="M337" i="5"/>
  <c r="E337" i="5"/>
  <c r="C337" i="5"/>
  <c r="M336" i="5"/>
  <c r="E336" i="5"/>
  <c r="C336" i="5"/>
  <c r="E335" i="5"/>
  <c r="C335" i="5"/>
  <c r="M334" i="5"/>
  <c r="E334" i="5"/>
  <c r="C334" i="5"/>
  <c r="M333" i="5"/>
  <c r="E333" i="5"/>
  <c r="C333" i="5"/>
  <c r="M332" i="5"/>
  <c r="E332" i="5"/>
  <c r="C332" i="5"/>
  <c r="M328" i="5"/>
  <c r="E328" i="5"/>
  <c r="C328" i="5"/>
  <c r="M327" i="5"/>
  <c r="E327" i="5"/>
  <c r="C327" i="5"/>
  <c r="M326" i="5"/>
  <c r="E326" i="5"/>
  <c r="C326" i="5"/>
  <c r="E325" i="5"/>
  <c r="C325" i="5"/>
  <c r="M324" i="5"/>
  <c r="E324" i="5"/>
  <c r="C324" i="5"/>
  <c r="M323" i="5"/>
  <c r="E323" i="5"/>
  <c r="C323" i="5"/>
  <c r="M319" i="5"/>
  <c r="E319" i="5"/>
  <c r="C319" i="5"/>
  <c r="M318" i="5"/>
  <c r="E318" i="5"/>
  <c r="C318" i="5"/>
  <c r="M317" i="5"/>
  <c r="E317" i="5"/>
  <c r="C317" i="5"/>
  <c r="M316" i="5"/>
  <c r="E316" i="5"/>
  <c r="C316" i="5"/>
  <c r="E315" i="5"/>
  <c r="C315" i="5"/>
  <c r="M314" i="5"/>
  <c r="M320" i="5" s="1"/>
  <c r="M296" i="5" s="1"/>
  <c r="N296" i="5" s="1"/>
  <c r="E314" i="5"/>
  <c r="C314" i="5"/>
  <c r="M310" i="5"/>
  <c r="M309" i="5"/>
  <c r="M308" i="5"/>
  <c r="M307" i="5"/>
  <c r="M306" i="5"/>
  <c r="F300" i="5"/>
  <c r="F310" i="5" s="1"/>
  <c r="D300" i="5"/>
  <c r="D310" i="5" s="1"/>
  <c r="F299" i="5"/>
  <c r="F309" i="5" s="1"/>
  <c r="D299" i="5"/>
  <c r="D309" i="5" s="1"/>
  <c r="M298" i="5"/>
  <c r="N298" i="5" s="1"/>
  <c r="F298" i="5"/>
  <c r="F308" i="5" s="1"/>
  <c r="F317" i="5" s="1"/>
  <c r="D298" i="5"/>
  <c r="D308" i="5" s="1"/>
  <c r="F297" i="5"/>
  <c r="F307" i="5" s="1"/>
  <c r="F352" i="5" s="1"/>
  <c r="D297" i="5"/>
  <c r="D307" i="5" s="1"/>
  <c r="F296" i="5"/>
  <c r="F306" i="5" s="1"/>
  <c r="D296" i="5"/>
  <c r="D306" i="5" s="1"/>
  <c r="M295" i="5"/>
  <c r="N295" i="5" s="1"/>
  <c r="F295" i="5"/>
  <c r="F305" i="5" s="1"/>
  <c r="D295" i="5"/>
  <c r="D305" i="5" s="1"/>
  <c r="E289" i="5"/>
  <c r="C289" i="5"/>
  <c r="M288" i="5"/>
  <c r="E288" i="5"/>
  <c r="C288" i="5"/>
  <c r="M287" i="5"/>
  <c r="E287" i="5"/>
  <c r="C287" i="5"/>
  <c r="M286" i="5"/>
  <c r="M290" i="5" s="1"/>
  <c r="M234" i="5" s="1"/>
  <c r="E286" i="5"/>
  <c r="C286" i="5"/>
  <c r="M285" i="5"/>
  <c r="E285" i="5"/>
  <c r="C285" i="5"/>
  <c r="M284" i="5"/>
  <c r="E284" i="5"/>
  <c r="C284" i="5"/>
  <c r="M280" i="5"/>
  <c r="E280" i="5"/>
  <c r="C280" i="5"/>
  <c r="E279" i="5"/>
  <c r="C279" i="5"/>
  <c r="M278" i="5"/>
  <c r="M281" i="5" s="1"/>
  <c r="M233" i="5" s="1"/>
  <c r="E278" i="5"/>
  <c r="C278" i="5"/>
  <c r="M277" i="5"/>
  <c r="E277" i="5"/>
  <c r="C277" i="5"/>
  <c r="M276" i="5"/>
  <c r="E276" i="5"/>
  <c r="C276" i="5"/>
  <c r="M275" i="5"/>
  <c r="E275" i="5"/>
  <c r="C275" i="5"/>
  <c r="M271" i="5"/>
  <c r="E271" i="5"/>
  <c r="C271" i="5"/>
  <c r="M270" i="5"/>
  <c r="E270" i="5"/>
  <c r="C270" i="5"/>
  <c r="E269" i="5"/>
  <c r="C269" i="5"/>
  <c r="M268" i="5"/>
  <c r="E268" i="5"/>
  <c r="C268" i="5"/>
  <c r="M267" i="5"/>
  <c r="E267" i="5"/>
  <c r="C267" i="5"/>
  <c r="M266" i="5"/>
  <c r="E266" i="5"/>
  <c r="C266" i="5"/>
  <c r="M262" i="5"/>
  <c r="E262" i="5"/>
  <c r="C262" i="5"/>
  <c r="M261" i="5"/>
  <c r="E261" i="5"/>
  <c r="C261" i="5"/>
  <c r="M260" i="5"/>
  <c r="E260" i="5"/>
  <c r="C260" i="5"/>
  <c r="E259" i="5"/>
  <c r="C259" i="5"/>
  <c r="M258" i="5"/>
  <c r="E258" i="5"/>
  <c r="C258" i="5"/>
  <c r="M257" i="5"/>
  <c r="E257" i="5"/>
  <c r="C257" i="5"/>
  <c r="M253" i="5"/>
  <c r="E253" i="5"/>
  <c r="C253" i="5"/>
  <c r="M252" i="5"/>
  <c r="E252" i="5"/>
  <c r="C252" i="5"/>
  <c r="M251" i="5"/>
  <c r="E251" i="5"/>
  <c r="C251" i="5"/>
  <c r="M250" i="5"/>
  <c r="E250" i="5"/>
  <c r="C250" i="5"/>
  <c r="E249" i="5"/>
  <c r="C249" i="5"/>
  <c r="M248" i="5"/>
  <c r="M254" i="5" s="1"/>
  <c r="M230" i="5" s="1"/>
  <c r="E248" i="5"/>
  <c r="C248" i="5"/>
  <c r="M244" i="5"/>
  <c r="M243" i="5"/>
  <c r="M242" i="5"/>
  <c r="M241" i="5"/>
  <c r="M240" i="5"/>
  <c r="F234" i="5"/>
  <c r="F244" i="5" s="1"/>
  <c r="D234" i="5"/>
  <c r="D244" i="5" s="1"/>
  <c r="F233" i="5"/>
  <c r="F243" i="5" s="1"/>
  <c r="D233" i="5"/>
  <c r="D243" i="5" s="1"/>
  <c r="M232" i="5"/>
  <c r="O232" i="5" s="1"/>
  <c r="P232" i="5" s="1"/>
  <c r="F232" i="5"/>
  <c r="F242" i="5" s="1"/>
  <c r="D232" i="5"/>
  <c r="D242" i="5" s="1"/>
  <c r="D251" i="5" s="1"/>
  <c r="F231" i="5"/>
  <c r="F241" i="5" s="1"/>
  <c r="F250" i="5" s="1"/>
  <c r="D231" i="5"/>
  <c r="D241" i="5" s="1"/>
  <c r="F230" i="5"/>
  <c r="F240" i="5" s="1"/>
  <c r="D230" i="5"/>
  <c r="D240" i="5" s="1"/>
  <c r="D267" i="5" s="1"/>
  <c r="M229" i="5"/>
  <c r="O229" i="5" s="1"/>
  <c r="P229" i="5" s="1"/>
  <c r="F229" i="5"/>
  <c r="F239" i="5" s="1"/>
  <c r="D229" i="5"/>
  <c r="D239" i="5" s="1"/>
  <c r="E223" i="5"/>
  <c r="C223" i="5"/>
  <c r="M222" i="5"/>
  <c r="E222" i="5"/>
  <c r="C222" i="5"/>
  <c r="M221" i="5"/>
  <c r="E221" i="5"/>
  <c r="C221" i="5"/>
  <c r="M220" i="5"/>
  <c r="E220" i="5"/>
  <c r="C220" i="5"/>
  <c r="M219" i="5"/>
  <c r="E219" i="5"/>
  <c r="C219" i="5"/>
  <c r="M218" i="5"/>
  <c r="E218" i="5"/>
  <c r="C218" i="5"/>
  <c r="M214" i="5"/>
  <c r="E214" i="5"/>
  <c r="C214" i="5"/>
  <c r="E213" i="5"/>
  <c r="C213" i="5"/>
  <c r="M212" i="5"/>
  <c r="E212" i="5"/>
  <c r="C212" i="5"/>
  <c r="M211" i="5"/>
  <c r="E211" i="5"/>
  <c r="C211" i="5"/>
  <c r="M210" i="5"/>
  <c r="E210" i="5"/>
  <c r="C210" i="5"/>
  <c r="M209" i="5"/>
  <c r="E209" i="5"/>
  <c r="C209" i="5"/>
  <c r="M205" i="5"/>
  <c r="E205" i="5"/>
  <c r="C205" i="5"/>
  <c r="M204" i="5"/>
  <c r="E204" i="5"/>
  <c r="C204" i="5"/>
  <c r="E203" i="5"/>
  <c r="C203" i="5"/>
  <c r="M202" i="5"/>
  <c r="E202" i="5"/>
  <c r="C202" i="5"/>
  <c r="M201" i="5"/>
  <c r="E201" i="5"/>
  <c r="C201" i="5"/>
  <c r="M200" i="5"/>
  <c r="E200" i="5"/>
  <c r="C200" i="5"/>
  <c r="M196" i="5"/>
  <c r="E196" i="5"/>
  <c r="C196" i="5"/>
  <c r="M195" i="5"/>
  <c r="E195" i="5"/>
  <c r="C195" i="5"/>
  <c r="M194" i="5"/>
  <c r="E194" i="5"/>
  <c r="C194" i="5"/>
  <c r="E193" i="5"/>
  <c r="C193" i="5"/>
  <c r="M192" i="5"/>
  <c r="E192" i="5"/>
  <c r="C192" i="5"/>
  <c r="M191" i="5"/>
  <c r="E191" i="5"/>
  <c r="C191" i="5"/>
  <c r="M187" i="5"/>
  <c r="E187" i="5"/>
  <c r="C187" i="5"/>
  <c r="M186" i="5"/>
  <c r="E186" i="5"/>
  <c r="C186" i="5"/>
  <c r="M185" i="5"/>
  <c r="E185" i="5"/>
  <c r="C185" i="5"/>
  <c r="M184" i="5"/>
  <c r="E184" i="5"/>
  <c r="C184" i="5"/>
  <c r="E183" i="5"/>
  <c r="C183" i="5"/>
  <c r="M182" i="5"/>
  <c r="E182" i="5"/>
  <c r="C182" i="5"/>
  <c r="M178" i="5"/>
  <c r="M177" i="5"/>
  <c r="M176" i="5"/>
  <c r="M175" i="5"/>
  <c r="M174" i="5"/>
  <c r="F168" i="5"/>
  <c r="F178" i="5" s="1"/>
  <c r="D168" i="5"/>
  <c r="D178" i="5" s="1"/>
  <c r="F167" i="5"/>
  <c r="F177" i="5" s="1"/>
  <c r="D167" i="5"/>
  <c r="D177" i="5" s="1"/>
  <c r="M166" i="5"/>
  <c r="N166" i="5" s="1"/>
  <c r="F166" i="5"/>
  <c r="F176" i="5" s="1"/>
  <c r="F185" i="5" s="1"/>
  <c r="D166" i="5"/>
  <c r="D176" i="5" s="1"/>
  <c r="D185" i="5" s="1"/>
  <c r="F165" i="5"/>
  <c r="F175" i="5" s="1"/>
  <c r="F220" i="5" s="1"/>
  <c r="D165" i="5"/>
  <c r="D175" i="5" s="1"/>
  <c r="F164" i="5"/>
  <c r="F174" i="5" s="1"/>
  <c r="D164" i="5"/>
  <c r="D174" i="5" s="1"/>
  <c r="M163" i="5"/>
  <c r="N163" i="5" s="1"/>
  <c r="F163" i="5"/>
  <c r="F173" i="5" s="1"/>
  <c r="D163" i="5"/>
  <c r="D173" i="5" s="1"/>
  <c r="E157" i="5"/>
  <c r="C157" i="5"/>
  <c r="M156" i="5"/>
  <c r="E156" i="5"/>
  <c r="C156" i="5"/>
  <c r="M155" i="5"/>
  <c r="E155" i="5"/>
  <c r="C155" i="5"/>
  <c r="M154" i="5"/>
  <c r="E154" i="5"/>
  <c r="C154" i="5"/>
  <c r="M153" i="5"/>
  <c r="E153" i="5"/>
  <c r="C153" i="5"/>
  <c r="M152" i="5"/>
  <c r="E152" i="5"/>
  <c r="C152" i="5"/>
  <c r="M148" i="5"/>
  <c r="E148" i="5"/>
  <c r="C148" i="5"/>
  <c r="E147" i="5"/>
  <c r="C147" i="5"/>
  <c r="M146" i="5"/>
  <c r="E146" i="5"/>
  <c r="C146" i="5"/>
  <c r="M145" i="5"/>
  <c r="E145" i="5"/>
  <c r="C145" i="5"/>
  <c r="M144" i="5"/>
  <c r="E144" i="5"/>
  <c r="C144" i="5"/>
  <c r="M143" i="5"/>
  <c r="E143" i="5"/>
  <c r="C143" i="5"/>
  <c r="M139" i="5"/>
  <c r="E139" i="5"/>
  <c r="C139" i="5"/>
  <c r="M138" i="5"/>
  <c r="E138" i="5"/>
  <c r="C138" i="5"/>
  <c r="E137" i="5"/>
  <c r="C137" i="5"/>
  <c r="M136" i="5"/>
  <c r="E136" i="5"/>
  <c r="C136" i="5"/>
  <c r="M135" i="5"/>
  <c r="E135" i="5"/>
  <c r="C135" i="5"/>
  <c r="M134" i="5"/>
  <c r="E134" i="5"/>
  <c r="C134" i="5"/>
  <c r="M130" i="5"/>
  <c r="E130" i="5"/>
  <c r="C130" i="5"/>
  <c r="M129" i="5"/>
  <c r="E129" i="5"/>
  <c r="C129" i="5"/>
  <c r="M128" i="5"/>
  <c r="E128" i="5"/>
  <c r="C128" i="5"/>
  <c r="E127" i="5"/>
  <c r="C127" i="5"/>
  <c r="M126" i="5"/>
  <c r="E126" i="5"/>
  <c r="C126" i="5"/>
  <c r="M125" i="5"/>
  <c r="E125" i="5"/>
  <c r="C125" i="5"/>
  <c r="M121" i="5"/>
  <c r="E121" i="5"/>
  <c r="C121" i="5"/>
  <c r="M120" i="5"/>
  <c r="E120" i="5"/>
  <c r="C120" i="5"/>
  <c r="M119" i="5"/>
  <c r="E119" i="5"/>
  <c r="C119" i="5"/>
  <c r="M118" i="5"/>
  <c r="E118" i="5"/>
  <c r="C118" i="5"/>
  <c r="E117" i="5"/>
  <c r="C117" i="5"/>
  <c r="M116" i="5"/>
  <c r="E116" i="5"/>
  <c r="C116" i="5"/>
  <c r="M112" i="5"/>
  <c r="M111" i="5"/>
  <c r="M110" i="5"/>
  <c r="M109" i="5"/>
  <c r="M108" i="5"/>
  <c r="F102" i="5"/>
  <c r="F112" i="5" s="1"/>
  <c r="D102" i="5"/>
  <c r="D112" i="5" s="1"/>
  <c r="F101" i="5"/>
  <c r="F111" i="5" s="1"/>
  <c r="D101" i="5"/>
  <c r="D111" i="5" s="1"/>
  <c r="M100" i="5"/>
  <c r="O100" i="5" s="1"/>
  <c r="P100" i="5" s="1"/>
  <c r="F100" i="5"/>
  <c r="F110" i="5" s="1"/>
  <c r="F119" i="5" s="1"/>
  <c r="D100" i="5"/>
  <c r="D110" i="5" s="1"/>
  <c r="D119" i="5" s="1"/>
  <c r="F99" i="5"/>
  <c r="F109" i="5" s="1"/>
  <c r="F154" i="5" s="1"/>
  <c r="D99" i="5"/>
  <c r="D109" i="5" s="1"/>
  <c r="F98" i="5"/>
  <c r="F108" i="5" s="1"/>
  <c r="D98" i="5"/>
  <c r="D108" i="5" s="1"/>
  <c r="M97" i="5"/>
  <c r="O97" i="5" s="1"/>
  <c r="P97" i="5" s="1"/>
  <c r="F97" i="5"/>
  <c r="F107" i="5" s="1"/>
  <c r="D97" i="5"/>
  <c r="D107" i="5" s="1"/>
  <c r="M73" i="5"/>
  <c r="M72" i="5"/>
  <c r="M69" i="5"/>
  <c r="M70" i="5"/>
  <c r="M68" i="5"/>
  <c r="M60" i="5"/>
  <c r="M59" i="5"/>
  <c r="M89" i="5"/>
  <c r="M87" i="5"/>
  <c r="M88" i="5"/>
  <c r="M90" i="5"/>
  <c r="M86" i="5"/>
  <c r="M77" i="5"/>
  <c r="M82" i="5"/>
  <c r="M80" i="5"/>
  <c r="M78" i="5"/>
  <c r="M79" i="5"/>
  <c r="M64" i="5"/>
  <c r="M63" i="5"/>
  <c r="M62" i="5"/>
  <c r="M50" i="5"/>
  <c r="C86" i="5"/>
  <c r="E86" i="5"/>
  <c r="C87" i="5"/>
  <c r="E87" i="5"/>
  <c r="C88" i="5"/>
  <c r="E88" i="5"/>
  <c r="C89" i="5"/>
  <c r="E89" i="5"/>
  <c r="C90" i="5"/>
  <c r="E90" i="5"/>
  <c r="C91" i="5"/>
  <c r="E91" i="5"/>
  <c r="C77" i="5"/>
  <c r="E77" i="5"/>
  <c r="C78" i="5"/>
  <c r="E78" i="5"/>
  <c r="C79" i="5"/>
  <c r="E79" i="5"/>
  <c r="C80" i="5"/>
  <c r="E80" i="5"/>
  <c r="C81" i="5"/>
  <c r="E81" i="5"/>
  <c r="C82" i="5"/>
  <c r="E82" i="5"/>
  <c r="C68" i="5"/>
  <c r="E68" i="5"/>
  <c r="C69" i="5"/>
  <c r="E69" i="5"/>
  <c r="C70" i="5"/>
  <c r="E70" i="5"/>
  <c r="C71" i="5"/>
  <c r="E71" i="5"/>
  <c r="C72" i="5"/>
  <c r="E72" i="5"/>
  <c r="C73" i="5"/>
  <c r="E73" i="5"/>
  <c r="C59" i="5"/>
  <c r="E59" i="5"/>
  <c r="C60" i="5"/>
  <c r="E60" i="5"/>
  <c r="C61" i="5"/>
  <c r="E61" i="5"/>
  <c r="C62" i="5"/>
  <c r="E62" i="5"/>
  <c r="C63" i="5"/>
  <c r="E63" i="5"/>
  <c r="C64" i="5"/>
  <c r="E64" i="5"/>
  <c r="C50" i="5"/>
  <c r="E50" i="5"/>
  <c r="C51" i="5"/>
  <c r="E51" i="5"/>
  <c r="C52" i="5"/>
  <c r="E52" i="5"/>
  <c r="C53" i="5"/>
  <c r="E53" i="5"/>
  <c r="C54" i="5"/>
  <c r="E54" i="5"/>
  <c r="C55" i="5"/>
  <c r="E55" i="5"/>
  <c r="M53" i="5"/>
  <c r="M54" i="5"/>
  <c r="M55" i="5"/>
  <c r="M52" i="5"/>
  <c r="M42" i="5"/>
  <c r="M46" i="5"/>
  <c r="M45" i="5"/>
  <c r="M44" i="5"/>
  <c r="M43" i="5"/>
  <c r="F36" i="5"/>
  <c r="F46" i="5" s="1"/>
  <c r="D36" i="5"/>
  <c r="D46" i="5" s="1"/>
  <c r="D91" i="5" s="1"/>
  <c r="F35" i="5"/>
  <c r="F45" i="5" s="1"/>
  <c r="F90" i="5" s="1"/>
  <c r="D35" i="5"/>
  <c r="D45" i="5" s="1"/>
  <c r="D90" i="5" s="1"/>
  <c r="F34" i="5"/>
  <c r="F44" i="5" s="1"/>
  <c r="D34" i="5"/>
  <c r="D44" i="5" s="1"/>
  <c r="F33" i="5"/>
  <c r="F43" i="5" s="1"/>
  <c r="F79" i="5" s="1"/>
  <c r="D33" i="5"/>
  <c r="D43" i="5" s="1"/>
  <c r="F32" i="5"/>
  <c r="F42" i="5" s="1"/>
  <c r="D32" i="5"/>
  <c r="D42" i="5" s="1"/>
  <c r="D87" i="5" s="1"/>
  <c r="F31" i="5"/>
  <c r="F41" i="5" s="1"/>
  <c r="D31" i="5"/>
  <c r="D41" i="5" s="1"/>
  <c r="D86" i="5" s="1"/>
  <c r="B23" i="5"/>
  <c r="C23" i="5" s="1"/>
  <c r="B20" i="5"/>
  <c r="C20" i="5" s="1"/>
  <c r="M34" i="5"/>
  <c r="N34" i="5" s="1"/>
  <c r="M31" i="5"/>
  <c r="O31" i="5" s="1"/>
  <c r="P31" i="5" s="1"/>
  <c r="F247" i="3" l="1"/>
  <c r="M278" i="3"/>
  <c r="M248" i="3" s="1"/>
  <c r="F270" i="3"/>
  <c r="F277" i="3"/>
  <c r="M226" i="3"/>
  <c r="M208" i="3" s="1"/>
  <c r="O208" i="3" s="1"/>
  <c r="P208" i="3" s="1"/>
  <c r="M264" i="3"/>
  <c r="M246" i="3" s="1"/>
  <c r="O246" i="3" s="1"/>
  <c r="P246" i="3" s="1"/>
  <c r="M240" i="3"/>
  <c r="M210" i="3" s="1"/>
  <c r="O210" i="3" s="1"/>
  <c r="P210" i="3" s="1"/>
  <c r="M271" i="3"/>
  <c r="M247" i="3" s="1"/>
  <c r="N247" i="3" s="1"/>
  <c r="D274" i="3"/>
  <c r="D267" i="3"/>
  <c r="D260" i="3"/>
  <c r="F274" i="3"/>
  <c r="F267" i="3"/>
  <c r="F260" i="3"/>
  <c r="F261" i="3"/>
  <c r="F275" i="3"/>
  <c r="F268" i="3"/>
  <c r="O245" i="3"/>
  <c r="P245" i="3" s="1"/>
  <c r="N245" i="3"/>
  <c r="O248" i="3"/>
  <c r="P248" i="3" s="1"/>
  <c r="N248" i="3"/>
  <c r="F262" i="3"/>
  <c r="F263" i="3"/>
  <c r="F269" i="3"/>
  <c r="M219" i="3"/>
  <c r="M207" i="3" s="1"/>
  <c r="M181" i="3"/>
  <c r="M169" i="3" s="1"/>
  <c r="O169" i="3" s="1"/>
  <c r="P169" i="3" s="1"/>
  <c r="M188" i="3"/>
  <c r="M170" i="3" s="1"/>
  <c r="O170" i="3" s="1"/>
  <c r="P170" i="3" s="1"/>
  <c r="M202" i="3"/>
  <c r="M172" i="3" s="1"/>
  <c r="F35" i="3"/>
  <c r="M233" i="3"/>
  <c r="M209" i="3" s="1"/>
  <c r="O209" i="3" s="1"/>
  <c r="P209" i="3" s="1"/>
  <c r="F42" i="3"/>
  <c r="D48" i="3"/>
  <c r="M195" i="3"/>
  <c r="M171" i="3" s="1"/>
  <c r="N171" i="3" s="1"/>
  <c r="F49" i="3"/>
  <c r="F236" i="3"/>
  <c r="F229" i="3"/>
  <c r="F222" i="3"/>
  <c r="F223" i="3"/>
  <c r="F230" i="3"/>
  <c r="F237" i="3"/>
  <c r="F224" i="3"/>
  <c r="F238" i="3"/>
  <c r="F231" i="3"/>
  <c r="D236" i="3"/>
  <c r="D268" i="3" s="1"/>
  <c r="D229" i="3"/>
  <c r="D222" i="3"/>
  <c r="O207" i="3"/>
  <c r="P207" i="3" s="1"/>
  <c r="N207" i="3"/>
  <c r="F225" i="3"/>
  <c r="F232" i="3"/>
  <c r="N170" i="3"/>
  <c r="D198" i="3"/>
  <c r="D223" i="3" s="1"/>
  <c r="D191" i="3"/>
  <c r="D184" i="3"/>
  <c r="F198" i="3"/>
  <c r="F191" i="3"/>
  <c r="F184" i="3"/>
  <c r="F185" i="3"/>
  <c r="F199" i="3"/>
  <c r="F192" i="3"/>
  <c r="O172" i="3"/>
  <c r="P172" i="3" s="1"/>
  <c r="N172" i="3"/>
  <c r="F200" i="3"/>
  <c r="F193" i="3"/>
  <c r="F186" i="3"/>
  <c r="F201" i="3"/>
  <c r="F194" i="3"/>
  <c r="F187" i="3"/>
  <c r="F34" i="3"/>
  <c r="F32" i="3"/>
  <c r="D39" i="3"/>
  <c r="D35" i="3"/>
  <c r="F40" i="3"/>
  <c r="D42" i="3"/>
  <c r="D80" i="3" s="1"/>
  <c r="F47" i="3"/>
  <c r="F48" i="3"/>
  <c r="D41" i="3"/>
  <c r="D72" i="3" s="1"/>
  <c r="D109" i="3" s="1"/>
  <c r="D40" i="3"/>
  <c r="D71" i="3" s="1"/>
  <c r="D108" i="3" s="1"/>
  <c r="D47" i="3"/>
  <c r="F39" i="3"/>
  <c r="F46" i="3"/>
  <c r="D46" i="3"/>
  <c r="D84" i="3" s="1"/>
  <c r="M143" i="3"/>
  <c r="M81" i="3"/>
  <c r="M57" i="3" s="1"/>
  <c r="M104" i="3"/>
  <c r="M74" i="3"/>
  <c r="M56" i="3" s="1"/>
  <c r="M111" i="3"/>
  <c r="M93" i="3" s="1"/>
  <c r="M157" i="3"/>
  <c r="M133" i="3" s="1"/>
  <c r="M150" i="3"/>
  <c r="M132" i="3" s="1"/>
  <c r="M88" i="3"/>
  <c r="M58" i="3" s="1"/>
  <c r="M164" i="3"/>
  <c r="M134" i="3" s="1"/>
  <c r="M67" i="3"/>
  <c r="M125" i="3"/>
  <c r="M95" i="3" s="1"/>
  <c r="F71" i="3"/>
  <c r="F108" i="3" s="1"/>
  <c r="F86" i="3"/>
  <c r="F70" i="3"/>
  <c r="F114" i="3" s="1"/>
  <c r="M152" i="4"/>
  <c r="M96" i="4" s="1"/>
  <c r="M314" i="4"/>
  <c r="M290" i="4" s="1"/>
  <c r="N290" i="4" s="1"/>
  <c r="M59" i="4"/>
  <c r="M27" i="4" s="1"/>
  <c r="M323" i="4"/>
  <c r="M291" i="4" s="1"/>
  <c r="N291" i="4" s="1"/>
  <c r="M200" i="4"/>
  <c r="M160" i="4" s="1"/>
  <c r="N160" i="4" s="1"/>
  <c r="M77" i="4"/>
  <c r="M29" i="4" s="1"/>
  <c r="O29" i="4" s="1"/>
  <c r="P29" i="4" s="1"/>
  <c r="M125" i="4"/>
  <c r="M93" i="4" s="1"/>
  <c r="O93" i="4" s="1"/>
  <c r="P93" i="4" s="1"/>
  <c r="D177" i="4"/>
  <c r="D213" i="4"/>
  <c r="D247" i="4"/>
  <c r="D283" i="4"/>
  <c r="F339" i="4"/>
  <c r="F330" i="4"/>
  <c r="F321" i="4"/>
  <c r="F313" i="4"/>
  <c r="F349" i="4"/>
  <c r="F140" i="4"/>
  <c r="F113" i="4"/>
  <c r="F149" i="4"/>
  <c r="F131" i="4"/>
  <c r="F122" i="4"/>
  <c r="F245" i="4"/>
  <c r="F254" i="4"/>
  <c r="M173" i="4"/>
  <c r="M157" i="4" s="1"/>
  <c r="N157" i="4" s="1"/>
  <c r="M191" i="4"/>
  <c r="M159" i="4" s="1"/>
  <c r="N159" i="4" s="1"/>
  <c r="F114" i="4"/>
  <c r="F180" i="4"/>
  <c r="M248" i="4"/>
  <c r="M224" i="4" s="1"/>
  <c r="O224" i="4" s="1"/>
  <c r="P224" i="4" s="1"/>
  <c r="M116" i="4"/>
  <c r="M92" i="4" s="1"/>
  <c r="O92" i="4" s="1"/>
  <c r="P92" i="4" s="1"/>
  <c r="M257" i="4"/>
  <c r="M225" i="4" s="1"/>
  <c r="O225" i="4" s="1"/>
  <c r="P225" i="4" s="1"/>
  <c r="M398" i="4"/>
  <c r="M358" i="4" s="1"/>
  <c r="O358" i="4" s="1"/>
  <c r="P358" i="4" s="1"/>
  <c r="M182" i="4"/>
  <c r="M158" i="4" s="1"/>
  <c r="N158" i="4" s="1"/>
  <c r="M407" i="4"/>
  <c r="M359" i="4" s="1"/>
  <c r="M266" i="4"/>
  <c r="M226" i="4" s="1"/>
  <c r="M305" i="4"/>
  <c r="M289" i="4" s="1"/>
  <c r="N289" i="4" s="1"/>
  <c r="M332" i="4"/>
  <c r="M292" i="4" s="1"/>
  <c r="N292" i="4" s="1"/>
  <c r="M350" i="4"/>
  <c r="M294" i="4" s="1"/>
  <c r="N294" i="4" s="1"/>
  <c r="M50" i="4"/>
  <c r="M26" i="4" s="1"/>
  <c r="O26" i="4" s="1"/>
  <c r="P26" i="4" s="1"/>
  <c r="F67" i="4"/>
  <c r="M239" i="4"/>
  <c r="M223" i="4" s="1"/>
  <c r="N223" i="4" s="1"/>
  <c r="M275" i="4"/>
  <c r="M227" i="4" s="1"/>
  <c r="O227" i="4" s="1"/>
  <c r="P227" i="4" s="1"/>
  <c r="M284" i="4"/>
  <c r="M228" i="4" s="1"/>
  <c r="F283" i="4"/>
  <c r="M341" i="4"/>
  <c r="M293" i="4" s="1"/>
  <c r="N293" i="4" s="1"/>
  <c r="M68" i="4"/>
  <c r="M28" i="4" s="1"/>
  <c r="O28" i="4" s="1"/>
  <c r="P28" i="4" s="1"/>
  <c r="M209" i="4"/>
  <c r="M161" i="4" s="1"/>
  <c r="N161" i="4" s="1"/>
  <c r="M134" i="4"/>
  <c r="M94" i="4" s="1"/>
  <c r="O94" i="4" s="1"/>
  <c r="P94" i="4" s="1"/>
  <c r="M218" i="4"/>
  <c r="M162" i="4" s="1"/>
  <c r="N162" i="4" s="1"/>
  <c r="M143" i="4"/>
  <c r="M95" i="4" s="1"/>
  <c r="M86" i="4"/>
  <c r="M30" i="4" s="1"/>
  <c r="M41" i="4"/>
  <c r="M25" i="4" s="1"/>
  <c r="O25" i="4" s="1"/>
  <c r="P25" i="4" s="1"/>
  <c r="M107" i="4"/>
  <c r="M91" i="4" s="1"/>
  <c r="F47" i="4"/>
  <c r="F83" i="4"/>
  <c r="D58" i="4"/>
  <c r="F85" i="4"/>
  <c r="F45" i="4"/>
  <c r="F54" i="4"/>
  <c r="F63" i="4"/>
  <c r="F72" i="4"/>
  <c r="F81" i="4"/>
  <c r="D311" i="4"/>
  <c r="D320" i="4"/>
  <c r="D329" i="4"/>
  <c r="D338" i="4"/>
  <c r="D347" i="4"/>
  <c r="F387" i="4"/>
  <c r="F396" i="4"/>
  <c r="F405" i="4"/>
  <c r="F414" i="4"/>
  <c r="F378" i="4"/>
  <c r="D55" i="4"/>
  <c r="D64" i="4"/>
  <c r="D73" i="4"/>
  <c r="D82" i="4"/>
  <c r="D46" i="4"/>
  <c r="D112" i="4"/>
  <c r="D121" i="4"/>
  <c r="D130" i="4"/>
  <c r="D139" i="4"/>
  <c r="D148" i="4"/>
  <c r="O96" i="4"/>
  <c r="P96" i="4" s="1"/>
  <c r="N96" i="4"/>
  <c r="F177" i="4"/>
  <c r="F186" i="4"/>
  <c r="F195" i="4"/>
  <c r="F204" i="4"/>
  <c r="F213" i="4"/>
  <c r="D245" i="4"/>
  <c r="D254" i="4"/>
  <c r="D263" i="4"/>
  <c r="D272" i="4"/>
  <c r="D281" i="4"/>
  <c r="F311" i="4"/>
  <c r="F320" i="4"/>
  <c r="F329" i="4"/>
  <c r="F338" i="4"/>
  <c r="F347" i="4"/>
  <c r="D397" i="4"/>
  <c r="D406" i="4"/>
  <c r="D415" i="4"/>
  <c r="D379" i="4"/>
  <c r="D388" i="4"/>
  <c r="O357" i="4"/>
  <c r="P357" i="4" s="1"/>
  <c r="N357" i="4"/>
  <c r="O360" i="4"/>
  <c r="P360" i="4" s="1"/>
  <c r="N360" i="4"/>
  <c r="D83" i="4"/>
  <c r="D74" i="4"/>
  <c r="D47" i="4"/>
  <c r="D56" i="4"/>
  <c r="D65" i="4"/>
  <c r="F178" i="4"/>
  <c r="F187" i="4"/>
  <c r="F196" i="4"/>
  <c r="F205" i="4"/>
  <c r="F214" i="4"/>
  <c r="D264" i="4"/>
  <c r="D255" i="4"/>
  <c r="D273" i="4"/>
  <c r="D282" i="4"/>
  <c r="D246" i="4"/>
  <c r="O355" i="4"/>
  <c r="P355" i="4" s="1"/>
  <c r="N355" i="4"/>
  <c r="F273" i="4"/>
  <c r="F282" i="4"/>
  <c r="F246" i="4"/>
  <c r="F255" i="4"/>
  <c r="F264" i="4"/>
  <c r="D349" i="4"/>
  <c r="D313" i="4"/>
  <c r="D322" i="4"/>
  <c r="D331" i="4"/>
  <c r="D340" i="4"/>
  <c r="D178" i="4"/>
  <c r="D187" i="4"/>
  <c r="D196" i="4"/>
  <c r="D205" i="4"/>
  <c r="D214" i="4"/>
  <c r="D48" i="4"/>
  <c r="D57" i="4"/>
  <c r="D66" i="4"/>
  <c r="D75" i="4"/>
  <c r="D84" i="4"/>
  <c r="F206" i="4"/>
  <c r="F215" i="4"/>
  <c r="F179" i="4"/>
  <c r="F197" i="4"/>
  <c r="F188" i="4"/>
  <c r="F406" i="4"/>
  <c r="F415" i="4"/>
  <c r="F379" i="4"/>
  <c r="F388" i="4"/>
  <c r="F397" i="4"/>
  <c r="N27" i="4"/>
  <c r="O27" i="4"/>
  <c r="P27" i="4" s="1"/>
  <c r="D150" i="4"/>
  <c r="D114" i="4"/>
  <c r="D123" i="4"/>
  <c r="D132" i="4"/>
  <c r="D141" i="4"/>
  <c r="D216" i="4"/>
  <c r="D180" i="4"/>
  <c r="D189" i="4"/>
  <c r="D198" i="4"/>
  <c r="D207" i="4"/>
  <c r="N359" i="4"/>
  <c r="O359" i="4"/>
  <c r="P359" i="4" s="1"/>
  <c r="O226" i="4"/>
  <c r="P226" i="4" s="1"/>
  <c r="N226" i="4"/>
  <c r="D374" i="4"/>
  <c r="D383" i="4"/>
  <c r="D392" i="4"/>
  <c r="D401" i="4"/>
  <c r="D410" i="4"/>
  <c r="D115" i="4"/>
  <c r="D124" i="4"/>
  <c r="D133" i="4"/>
  <c r="D142" i="4"/>
  <c r="D151" i="4"/>
  <c r="D181" i="4"/>
  <c r="D190" i="4"/>
  <c r="D199" i="4"/>
  <c r="D208" i="4"/>
  <c r="D217" i="4"/>
  <c r="O223" i="4"/>
  <c r="P223" i="4" s="1"/>
  <c r="N227" i="4"/>
  <c r="F374" i="4"/>
  <c r="F383" i="4"/>
  <c r="F392" i="4"/>
  <c r="F401" i="4"/>
  <c r="F410" i="4"/>
  <c r="N29" i="4"/>
  <c r="F115" i="4"/>
  <c r="F124" i="4"/>
  <c r="F133" i="4"/>
  <c r="F142" i="4"/>
  <c r="F151" i="4"/>
  <c r="F181" i="4"/>
  <c r="F190" i="4"/>
  <c r="F199" i="4"/>
  <c r="F208" i="4"/>
  <c r="F217" i="4"/>
  <c r="O228" i="4"/>
  <c r="P228" i="4" s="1"/>
  <c r="N228" i="4"/>
  <c r="D384" i="4"/>
  <c r="D393" i="4"/>
  <c r="D402" i="4"/>
  <c r="D375" i="4"/>
  <c r="D411" i="4"/>
  <c r="F111" i="4"/>
  <c r="F120" i="4"/>
  <c r="F129" i="4"/>
  <c r="F138" i="4"/>
  <c r="F147" i="4"/>
  <c r="F112" i="4"/>
  <c r="F121" i="4"/>
  <c r="F130" i="4"/>
  <c r="F139" i="4"/>
  <c r="F148" i="4"/>
  <c r="O356" i="4"/>
  <c r="P356" i="4" s="1"/>
  <c r="N356" i="4"/>
  <c r="D308" i="4"/>
  <c r="D317" i="4"/>
  <c r="D326" i="4"/>
  <c r="D335" i="4"/>
  <c r="D344" i="4"/>
  <c r="F393" i="4"/>
  <c r="F402" i="4"/>
  <c r="F411" i="4"/>
  <c r="F375" i="4"/>
  <c r="F384" i="4"/>
  <c r="D242" i="4"/>
  <c r="D251" i="4"/>
  <c r="D260" i="4"/>
  <c r="D269" i="4"/>
  <c r="D278" i="4"/>
  <c r="D403" i="4"/>
  <c r="D412" i="4"/>
  <c r="D376" i="4"/>
  <c r="D385" i="4"/>
  <c r="D394" i="4"/>
  <c r="O30" i="4"/>
  <c r="P30" i="4" s="1"/>
  <c r="N30" i="4"/>
  <c r="D327" i="4"/>
  <c r="D336" i="4"/>
  <c r="D345" i="4"/>
  <c r="D309" i="4"/>
  <c r="D318" i="4"/>
  <c r="F412" i="4"/>
  <c r="F376" i="4"/>
  <c r="F385" i="4"/>
  <c r="F394" i="4"/>
  <c r="F403" i="4"/>
  <c r="D321" i="4"/>
  <c r="D330" i="4"/>
  <c r="D339" i="4"/>
  <c r="D348" i="4"/>
  <c r="D312" i="4"/>
  <c r="D80" i="4"/>
  <c r="D44" i="4"/>
  <c r="D53" i="4"/>
  <c r="D62" i="4"/>
  <c r="D71" i="4"/>
  <c r="O95" i="4"/>
  <c r="P95" i="4" s="1"/>
  <c r="N95" i="4"/>
  <c r="D270" i="4"/>
  <c r="D279" i="4"/>
  <c r="D243" i="4"/>
  <c r="D261" i="4"/>
  <c r="D252" i="4"/>
  <c r="F345" i="4"/>
  <c r="F336" i="4"/>
  <c r="F309" i="4"/>
  <c r="F318" i="4"/>
  <c r="F327" i="4"/>
  <c r="F64" i="4"/>
  <c r="F73" i="4"/>
  <c r="F82" i="4"/>
  <c r="F46" i="4"/>
  <c r="F55" i="4"/>
  <c r="F137" i="4"/>
  <c r="F146" i="4"/>
  <c r="F110" i="4"/>
  <c r="F119" i="4"/>
  <c r="F128" i="4"/>
  <c r="F279" i="4"/>
  <c r="F243" i="4"/>
  <c r="F270" i="4"/>
  <c r="F252" i="4"/>
  <c r="F261" i="4"/>
  <c r="D45" i="4"/>
  <c r="D54" i="4"/>
  <c r="D63" i="4"/>
  <c r="D72" i="4"/>
  <c r="D81" i="4"/>
  <c r="D111" i="4"/>
  <c r="D120" i="4"/>
  <c r="D129" i="4"/>
  <c r="D147" i="4"/>
  <c r="D138" i="4"/>
  <c r="N91" i="4"/>
  <c r="O91" i="4"/>
  <c r="P91" i="4" s="1"/>
  <c r="F310" i="4"/>
  <c r="F319" i="4"/>
  <c r="F328" i="4"/>
  <c r="F337" i="4"/>
  <c r="F346" i="4"/>
  <c r="F49" i="4"/>
  <c r="F80" i="4"/>
  <c r="D113" i="4"/>
  <c r="D119" i="4"/>
  <c r="F150" i="4"/>
  <c r="D179" i="4"/>
  <c r="D185" i="4"/>
  <c r="F194" i="4"/>
  <c r="F216" i="4"/>
  <c r="F242" i="4"/>
  <c r="D274" i="4"/>
  <c r="D280" i="4"/>
  <c r="F308" i="4"/>
  <c r="D346" i="4"/>
  <c r="F74" i="4"/>
  <c r="D204" i="4"/>
  <c r="D413" i="4"/>
  <c r="F71" i="4"/>
  <c r="D110" i="4"/>
  <c r="F141" i="4"/>
  <c r="D176" i="4"/>
  <c r="F185" i="4"/>
  <c r="F207" i="4"/>
  <c r="D265" i="4"/>
  <c r="D271" i="4"/>
  <c r="F274" i="4"/>
  <c r="F280" i="4"/>
  <c r="D337" i="4"/>
  <c r="F340" i="4"/>
  <c r="F65" i="4"/>
  <c r="F132" i="4"/>
  <c r="D195" i="4"/>
  <c r="F198" i="4"/>
  <c r="F312" i="4"/>
  <c r="D404" i="4"/>
  <c r="F413" i="4"/>
  <c r="F56" i="4"/>
  <c r="F62" i="4"/>
  <c r="F84" i="4"/>
  <c r="F176" i="4"/>
  <c r="D256" i="4"/>
  <c r="D262" i="4"/>
  <c r="F265" i="4"/>
  <c r="F271" i="4"/>
  <c r="D328" i="4"/>
  <c r="F331" i="4"/>
  <c r="D186" i="4"/>
  <c r="D395" i="4"/>
  <c r="F404" i="4"/>
  <c r="F53" i="4"/>
  <c r="F75" i="4"/>
  <c r="D253" i="4"/>
  <c r="F256" i="4"/>
  <c r="F262" i="4"/>
  <c r="D319" i="4"/>
  <c r="F322" i="4"/>
  <c r="D386" i="4"/>
  <c r="D414" i="4"/>
  <c r="F66" i="4"/>
  <c r="D85" i="4"/>
  <c r="F281" i="4"/>
  <c r="F395" i="4"/>
  <c r="D76" i="4"/>
  <c r="F253" i="4"/>
  <c r="F278" i="4"/>
  <c r="F344" i="4"/>
  <c r="F386" i="4"/>
  <c r="D405" i="4"/>
  <c r="F57" i="4"/>
  <c r="D149" i="4"/>
  <c r="D215" i="4"/>
  <c r="F272" i="4"/>
  <c r="D396" i="4"/>
  <c r="D67" i="4"/>
  <c r="F76" i="4"/>
  <c r="N93" i="4"/>
  <c r="D146" i="4"/>
  <c r="D212" i="4"/>
  <c r="F269" i="4"/>
  <c r="F335" i="4"/>
  <c r="D140" i="4"/>
  <c r="D206" i="4"/>
  <c r="F263" i="4"/>
  <c r="D387" i="4"/>
  <c r="D137" i="4"/>
  <c r="D203" i="4"/>
  <c r="F212" i="4"/>
  <c r="F260" i="4"/>
  <c r="F326" i="4"/>
  <c r="F348" i="4"/>
  <c r="D131" i="4"/>
  <c r="D197" i="4"/>
  <c r="E4" i="4"/>
  <c r="O364" i="5"/>
  <c r="P364" i="5" s="1"/>
  <c r="N232" i="5"/>
  <c r="N229" i="5"/>
  <c r="O233" i="5"/>
  <c r="P233" i="5" s="1"/>
  <c r="N233" i="5"/>
  <c r="D286" i="5"/>
  <c r="D250" i="5"/>
  <c r="M329" i="5"/>
  <c r="M297" i="5" s="1"/>
  <c r="N297" i="5" s="1"/>
  <c r="M356" i="5"/>
  <c r="M300" i="5" s="1"/>
  <c r="N300" i="5" s="1"/>
  <c r="N361" i="5"/>
  <c r="M263" i="5"/>
  <c r="M231" i="5" s="1"/>
  <c r="M422" i="5"/>
  <c r="M366" i="5" s="1"/>
  <c r="M224" i="5"/>
  <c r="M168" i="5" s="1"/>
  <c r="N168" i="5" s="1"/>
  <c r="M347" i="5"/>
  <c r="M299" i="5" s="1"/>
  <c r="N299" i="5" s="1"/>
  <c r="M395" i="5"/>
  <c r="M363" i="5" s="1"/>
  <c r="O363" i="5" s="1"/>
  <c r="P363" i="5" s="1"/>
  <c r="F398" i="5"/>
  <c r="M413" i="5"/>
  <c r="M365" i="5" s="1"/>
  <c r="O365" i="5" s="1"/>
  <c r="P365" i="5" s="1"/>
  <c r="F416" i="5"/>
  <c r="F380" i="5"/>
  <c r="F389" i="5"/>
  <c r="D389" i="5"/>
  <c r="D380" i="5"/>
  <c r="D407" i="5"/>
  <c r="F421" i="5"/>
  <c r="F385" i="5"/>
  <c r="F394" i="5"/>
  <c r="F403" i="5"/>
  <c r="F412" i="5"/>
  <c r="O362" i="5"/>
  <c r="P362" i="5" s="1"/>
  <c r="N362" i="5"/>
  <c r="D399" i="5"/>
  <c r="D408" i="5"/>
  <c r="D417" i="5"/>
  <c r="D381" i="5"/>
  <c r="D390" i="5"/>
  <c r="F408" i="5"/>
  <c r="F417" i="5"/>
  <c r="F381" i="5"/>
  <c r="F390" i="5"/>
  <c r="F399" i="5"/>
  <c r="D418" i="5"/>
  <c r="D382" i="5"/>
  <c r="D391" i="5"/>
  <c r="D400" i="5"/>
  <c r="D409" i="5"/>
  <c r="D412" i="5"/>
  <c r="D421" i="5"/>
  <c r="D385" i="5"/>
  <c r="D394" i="5"/>
  <c r="D403" i="5"/>
  <c r="D383" i="5"/>
  <c r="D392" i="5"/>
  <c r="D401" i="5"/>
  <c r="D410" i="5"/>
  <c r="D419" i="5"/>
  <c r="F383" i="5"/>
  <c r="F392" i="5"/>
  <c r="F401" i="5"/>
  <c r="F410" i="5"/>
  <c r="F419" i="5"/>
  <c r="O366" i="5"/>
  <c r="P366" i="5" s="1"/>
  <c r="N366" i="5"/>
  <c r="D393" i="5"/>
  <c r="D402" i="5"/>
  <c r="D411" i="5"/>
  <c r="D420" i="5"/>
  <c r="D384" i="5"/>
  <c r="F402" i="5"/>
  <c r="F411" i="5"/>
  <c r="F420" i="5"/>
  <c r="F384" i="5"/>
  <c r="F393" i="5"/>
  <c r="F418" i="5"/>
  <c r="F409" i="5"/>
  <c r="D416" i="5"/>
  <c r="F400" i="5"/>
  <c r="F391" i="5"/>
  <c r="D398" i="5"/>
  <c r="F270" i="5"/>
  <c r="F279" i="5"/>
  <c r="F288" i="5"/>
  <c r="F252" i="5"/>
  <c r="F261" i="5"/>
  <c r="D346" i="5"/>
  <c r="D355" i="5"/>
  <c r="D319" i="5"/>
  <c r="D328" i="5"/>
  <c r="D337" i="5"/>
  <c r="D257" i="5"/>
  <c r="D266" i="5"/>
  <c r="D275" i="5"/>
  <c r="D248" i="5"/>
  <c r="D284" i="5"/>
  <c r="O231" i="5"/>
  <c r="P231" i="5" s="1"/>
  <c r="N231" i="5"/>
  <c r="F346" i="5"/>
  <c r="F355" i="5"/>
  <c r="F319" i="5"/>
  <c r="F328" i="5"/>
  <c r="F337" i="5"/>
  <c r="D261" i="5"/>
  <c r="D270" i="5"/>
  <c r="D279" i="5"/>
  <c r="D288" i="5"/>
  <c r="D252" i="5"/>
  <c r="F257" i="5"/>
  <c r="F266" i="5"/>
  <c r="F275" i="5"/>
  <c r="F284" i="5"/>
  <c r="F248" i="5"/>
  <c r="D280" i="5"/>
  <c r="D289" i="5"/>
  <c r="D253" i="5"/>
  <c r="D262" i="5"/>
  <c r="D271" i="5"/>
  <c r="F253" i="5"/>
  <c r="F262" i="5"/>
  <c r="F271" i="5"/>
  <c r="F280" i="5"/>
  <c r="F289" i="5"/>
  <c r="D314" i="5"/>
  <c r="D323" i="5"/>
  <c r="D332" i="5"/>
  <c r="D341" i="5"/>
  <c r="D350" i="5"/>
  <c r="F323" i="5"/>
  <c r="F332" i="5"/>
  <c r="F341" i="5"/>
  <c r="F350" i="5"/>
  <c r="F314" i="5"/>
  <c r="F276" i="5"/>
  <c r="F285" i="5"/>
  <c r="F249" i="5"/>
  <c r="F258" i="5"/>
  <c r="F267" i="5"/>
  <c r="D324" i="5"/>
  <c r="D333" i="5"/>
  <c r="D342" i="5"/>
  <c r="D351" i="5"/>
  <c r="D315" i="5"/>
  <c r="F327" i="5"/>
  <c r="F336" i="5"/>
  <c r="F345" i="5"/>
  <c r="F354" i="5"/>
  <c r="F318" i="5"/>
  <c r="F333" i="5"/>
  <c r="F342" i="5"/>
  <c r="F351" i="5"/>
  <c r="F315" i="5"/>
  <c r="F324" i="5"/>
  <c r="O230" i="5"/>
  <c r="P230" i="5" s="1"/>
  <c r="N230" i="5"/>
  <c r="D343" i="5"/>
  <c r="D352" i="5"/>
  <c r="D316" i="5"/>
  <c r="D325" i="5"/>
  <c r="D334" i="5"/>
  <c r="D318" i="5"/>
  <c r="D327" i="5"/>
  <c r="D336" i="5"/>
  <c r="D345" i="5"/>
  <c r="D354" i="5"/>
  <c r="F251" i="5"/>
  <c r="F260" i="5"/>
  <c r="F269" i="5"/>
  <c r="F278" i="5"/>
  <c r="F287" i="5"/>
  <c r="O234" i="5"/>
  <c r="P234" i="5" s="1"/>
  <c r="N234" i="5"/>
  <c r="D317" i="5"/>
  <c r="D326" i="5"/>
  <c r="D335" i="5"/>
  <c r="D344" i="5"/>
  <c r="D353" i="5"/>
  <c r="D258" i="5"/>
  <c r="D277" i="5"/>
  <c r="F286" i="5"/>
  <c r="F343" i="5"/>
  <c r="F277" i="5"/>
  <c r="D249" i="5"/>
  <c r="D268" i="5"/>
  <c r="D287" i="5"/>
  <c r="F334" i="5"/>
  <c r="F353" i="5"/>
  <c r="D259" i="5"/>
  <c r="F268" i="5"/>
  <c r="D278" i="5"/>
  <c r="F325" i="5"/>
  <c r="F344" i="5"/>
  <c r="F316" i="5"/>
  <c r="F259" i="5"/>
  <c r="D269" i="5"/>
  <c r="F335" i="5"/>
  <c r="D260" i="5"/>
  <c r="D285" i="5"/>
  <c r="F326" i="5"/>
  <c r="D276" i="5"/>
  <c r="M122" i="5"/>
  <c r="M98" i="5" s="1"/>
  <c r="M197" i="5"/>
  <c r="M165" i="5" s="1"/>
  <c r="N165" i="5" s="1"/>
  <c r="F129" i="5"/>
  <c r="F120" i="5"/>
  <c r="F193" i="5"/>
  <c r="M131" i="5"/>
  <c r="M99" i="5" s="1"/>
  <c r="N99" i="5" s="1"/>
  <c r="M158" i="5"/>
  <c r="M102" i="5" s="1"/>
  <c r="O102" i="5" s="1"/>
  <c r="P102" i="5" s="1"/>
  <c r="M215" i="5"/>
  <c r="M167" i="5" s="1"/>
  <c r="N167" i="5" s="1"/>
  <c r="M149" i="5"/>
  <c r="M101" i="5" s="1"/>
  <c r="M188" i="5"/>
  <c r="M164" i="5" s="1"/>
  <c r="N164" i="5" s="1"/>
  <c r="D182" i="5"/>
  <c r="D191" i="5"/>
  <c r="D200" i="5"/>
  <c r="D209" i="5"/>
  <c r="D218" i="5"/>
  <c r="F182" i="5"/>
  <c r="F191" i="5"/>
  <c r="F200" i="5"/>
  <c r="F209" i="5"/>
  <c r="F218" i="5"/>
  <c r="D192" i="5"/>
  <c r="D201" i="5"/>
  <c r="D210" i="5"/>
  <c r="D219" i="5"/>
  <c r="D183" i="5"/>
  <c r="F201" i="5"/>
  <c r="F210" i="5"/>
  <c r="F219" i="5"/>
  <c r="F183" i="5"/>
  <c r="F192" i="5"/>
  <c r="D211" i="5"/>
  <c r="D220" i="5"/>
  <c r="D184" i="5"/>
  <c r="D193" i="5"/>
  <c r="D202" i="5"/>
  <c r="F214" i="5"/>
  <c r="F223" i="5"/>
  <c r="F187" i="5"/>
  <c r="F196" i="5"/>
  <c r="F205" i="5"/>
  <c r="D186" i="5"/>
  <c r="D195" i="5"/>
  <c r="D204" i="5"/>
  <c r="D213" i="5"/>
  <c r="D222" i="5"/>
  <c r="F195" i="5"/>
  <c r="F204" i="5"/>
  <c r="F213" i="5"/>
  <c r="F222" i="5"/>
  <c r="F186" i="5"/>
  <c r="D214" i="5"/>
  <c r="D223" i="5"/>
  <c r="D187" i="5"/>
  <c r="D196" i="5"/>
  <c r="D205" i="5"/>
  <c r="F211" i="5"/>
  <c r="D221" i="5"/>
  <c r="F202" i="5"/>
  <c r="D212" i="5"/>
  <c r="F221" i="5"/>
  <c r="F184" i="5"/>
  <c r="D203" i="5"/>
  <c r="D194" i="5"/>
  <c r="F212" i="5"/>
  <c r="F203" i="5"/>
  <c r="F194" i="5"/>
  <c r="F148" i="5"/>
  <c r="F157" i="5"/>
  <c r="F139" i="5"/>
  <c r="F121" i="5"/>
  <c r="F130" i="5"/>
  <c r="N98" i="5"/>
  <c r="O98" i="5"/>
  <c r="P98" i="5" s="1"/>
  <c r="O99" i="5"/>
  <c r="P99" i="5" s="1"/>
  <c r="F116" i="5"/>
  <c r="F125" i="5"/>
  <c r="F134" i="5"/>
  <c r="F143" i="5"/>
  <c r="F152" i="5"/>
  <c r="D126" i="5"/>
  <c r="D135" i="5"/>
  <c r="D144" i="5"/>
  <c r="D153" i="5"/>
  <c r="D117" i="5"/>
  <c r="O101" i="5"/>
  <c r="P101" i="5" s="1"/>
  <c r="N101" i="5"/>
  <c r="D145" i="5"/>
  <c r="D136" i="5"/>
  <c r="D154" i="5"/>
  <c r="D118" i="5"/>
  <c r="D127" i="5"/>
  <c r="D116" i="5"/>
  <c r="D125" i="5"/>
  <c r="D134" i="5"/>
  <c r="D143" i="5"/>
  <c r="D152" i="5"/>
  <c r="D120" i="5"/>
  <c r="D129" i="5"/>
  <c r="D138" i="5"/>
  <c r="D147" i="5"/>
  <c r="D156" i="5"/>
  <c r="F135" i="5"/>
  <c r="F144" i="5"/>
  <c r="F153" i="5"/>
  <c r="F117" i="5"/>
  <c r="F126" i="5"/>
  <c r="D148" i="5"/>
  <c r="D157" i="5"/>
  <c r="D139" i="5"/>
  <c r="D130" i="5"/>
  <c r="D121" i="5"/>
  <c r="F145" i="5"/>
  <c r="D155" i="5"/>
  <c r="F136" i="5"/>
  <c r="D146" i="5"/>
  <c r="F155" i="5"/>
  <c r="F127" i="5"/>
  <c r="F146" i="5"/>
  <c r="F118" i="5"/>
  <c r="D137" i="5"/>
  <c r="D128" i="5"/>
  <c r="N97" i="5"/>
  <c r="F137" i="5"/>
  <c r="F156" i="5"/>
  <c r="F128" i="5"/>
  <c r="N100" i="5"/>
  <c r="F147" i="5"/>
  <c r="F138" i="5"/>
  <c r="M92" i="5"/>
  <c r="B25" i="5" s="1"/>
  <c r="C25" i="5" s="1"/>
  <c r="M83" i="5"/>
  <c r="B24" i="5" s="1"/>
  <c r="C24" i="5" s="1"/>
  <c r="M65" i="5"/>
  <c r="B22" i="5" s="1"/>
  <c r="C22" i="5" s="1"/>
  <c r="F80" i="5"/>
  <c r="F71" i="5"/>
  <c r="F53" i="5"/>
  <c r="F89" i="5"/>
  <c r="F91" i="5"/>
  <c r="F64" i="5"/>
  <c r="F82" i="5"/>
  <c r="N31" i="5"/>
  <c r="O34" i="5"/>
  <c r="P34" i="5" s="1"/>
  <c r="D80" i="5"/>
  <c r="D62" i="5"/>
  <c r="D89" i="5"/>
  <c r="D71" i="5"/>
  <c r="D53" i="5"/>
  <c r="F87" i="5"/>
  <c r="F69" i="5"/>
  <c r="F51" i="5"/>
  <c r="F60" i="5"/>
  <c r="F78" i="5"/>
  <c r="D79" i="5"/>
  <c r="D61" i="5"/>
  <c r="D88" i="5"/>
  <c r="D70" i="5"/>
  <c r="D52" i="5"/>
  <c r="F86" i="5"/>
  <c r="F68" i="5"/>
  <c r="F50" i="5"/>
  <c r="F77" i="5"/>
  <c r="F59" i="5"/>
  <c r="D64" i="5"/>
  <c r="D60" i="5"/>
  <c r="D82" i="5"/>
  <c r="D78" i="5"/>
  <c r="F52" i="5"/>
  <c r="F63" i="5"/>
  <c r="F70" i="5"/>
  <c r="F81" i="5"/>
  <c r="F88" i="5"/>
  <c r="D63" i="5"/>
  <c r="D59" i="5"/>
  <c r="D81" i="5"/>
  <c r="D77" i="5"/>
  <c r="F55" i="5"/>
  <c r="F62" i="5"/>
  <c r="F73" i="5"/>
  <c r="M36" i="5"/>
  <c r="D55" i="5"/>
  <c r="D51" i="5"/>
  <c r="D73" i="5"/>
  <c r="D69" i="5"/>
  <c r="F54" i="5"/>
  <c r="F61" i="5"/>
  <c r="F72" i="5"/>
  <c r="D54" i="5"/>
  <c r="D50" i="5"/>
  <c r="D72" i="5"/>
  <c r="D68" i="5"/>
  <c r="M56" i="5"/>
  <c r="M32" i="5" s="1"/>
  <c r="O32" i="5" s="1"/>
  <c r="P32" i="5" s="1"/>
  <c r="N246" i="3" l="1"/>
  <c r="N209" i="3"/>
  <c r="N210" i="3"/>
  <c r="O247" i="3"/>
  <c r="P247" i="3" s="1"/>
  <c r="N208" i="3"/>
  <c r="D275" i="3"/>
  <c r="D261" i="3"/>
  <c r="D230" i="3"/>
  <c r="O171" i="3"/>
  <c r="P171" i="3" s="1"/>
  <c r="N169" i="3"/>
  <c r="D237" i="3"/>
  <c r="D123" i="3"/>
  <c r="D148" i="3" s="1"/>
  <c r="F121" i="3"/>
  <c r="F160" i="3" s="1"/>
  <c r="F122" i="3"/>
  <c r="F147" i="3" s="1"/>
  <c r="O58" i="3"/>
  <c r="P58" i="3" s="1"/>
  <c r="N58" i="3"/>
  <c r="N132" i="3"/>
  <c r="O132" i="3"/>
  <c r="P132" i="3" s="1"/>
  <c r="O134" i="3"/>
  <c r="P134" i="3" s="1"/>
  <c r="N134" i="3"/>
  <c r="D116" i="3"/>
  <c r="N133" i="3"/>
  <c r="O133" i="3"/>
  <c r="P133" i="3" s="1"/>
  <c r="N93" i="3"/>
  <c r="O93" i="3"/>
  <c r="P93" i="3" s="1"/>
  <c r="O56" i="3"/>
  <c r="P56" i="3" s="1"/>
  <c r="N56" i="3"/>
  <c r="D115" i="3"/>
  <c r="F115" i="3"/>
  <c r="M92" i="3"/>
  <c r="F107" i="3"/>
  <c r="N95" i="3"/>
  <c r="O95" i="3"/>
  <c r="P95" i="3" s="1"/>
  <c r="D122" i="3"/>
  <c r="O57" i="3"/>
  <c r="P57" i="3" s="1"/>
  <c r="N57" i="3"/>
  <c r="M55" i="3"/>
  <c r="M131" i="3"/>
  <c r="D79" i="3"/>
  <c r="D70" i="3"/>
  <c r="F78" i="3"/>
  <c r="D86" i="3"/>
  <c r="D73" i="3"/>
  <c r="D87" i="3"/>
  <c r="F79" i="3"/>
  <c r="F72" i="3"/>
  <c r="F85" i="3"/>
  <c r="F84" i="3"/>
  <c r="F77" i="3"/>
  <c r="D85" i="3"/>
  <c r="D78" i="3"/>
  <c r="D77" i="3"/>
  <c r="N358" i="4"/>
  <c r="N28" i="4"/>
  <c r="N94" i="4"/>
  <c r="N26" i="4"/>
  <c r="N225" i="4"/>
  <c r="N92" i="4"/>
  <c r="N224" i="4"/>
  <c r="N25" i="4"/>
  <c r="N365" i="5"/>
  <c r="N363" i="5"/>
  <c r="N102" i="5"/>
  <c r="M35" i="5"/>
  <c r="M33" i="5"/>
  <c r="N32" i="5"/>
  <c r="B21" i="5"/>
  <c r="C21" i="5" s="1"/>
  <c r="O35" i="5"/>
  <c r="P35" i="5" s="1"/>
  <c r="N35" i="5"/>
  <c r="O33" i="5"/>
  <c r="P33" i="5" s="1"/>
  <c r="N33" i="5"/>
  <c r="N36" i="5"/>
  <c r="O36" i="5"/>
  <c r="P36" i="5" s="1"/>
  <c r="D162" i="3" l="1"/>
  <c r="D201" i="3" s="1"/>
  <c r="D262" i="3"/>
  <c r="D276" i="3"/>
  <c r="D269" i="3"/>
  <c r="F154" i="3"/>
  <c r="D155" i="3"/>
  <c r="F161" i="3"/>
  <c r="D187" i="3"/>
  <c r="D194" i="3"/>
  <c r="F153" i="3"/>
  <c r="F146" i="3"/>
  <c r="D107" i="3"/>
  <c r="D121" i="3"/>
  <c r="D114" i="3"/>
  <c r="D161" i="3"/>
  <c r="D154" i="3"/>
  <c r="D147" i="3"/>
  <c r="N92" i="3"/>
  <c r="O92" i="3"/>
  <c r="P92" i="3" s="1"/>
  <c r="F123" i="3"/>
  <c r="F109" i="3"/>
  <c r="F116" i="3"/>
  <c r="O131" i="3"/>
  <c r="P131" i="3" s="1"/>
  <c r="N131" i="3"/>
  <c r="O55" i="3"/>
  <c r="P55" i="3" s="1"/>
  <c r="N55" i="3"/>
  <c r="D117" i="3"/>
  <c r="D124" i="3"/>
  <c r="D110" i="3"/>
  <c r="M118" i="3"/>
  <c r="D186" i="3" l="1"/>
  <c r="D200" i="3"/>
  <c r="D193" i="3"/>
  <c r="F148" i="3"/>
  <c r="F162" i="3"/>
  <c r="F155" i="3"/>
  <c r="M94" i="3"/>
  <c r="D156" i="3"/>
  <c r="D149" i="3"/>
  <c r="D163" i="3"/>
  <c r="D146" i="3"/>
  <c r="D153" i="3"/>
  <c r="D160" i="3"/>
  <c r="D192" i="3" l="1"/>
  <c r="D185" i="3"/>
  <c r="D199" i="3"/>
  <c r="D239" i="3"/>
  <c r="D225" i="3"/>
  <c r="D232" i="3"/>
  <c r="N94" i="3"/>
  <c r="O94" i="3"/>
  <c r="P94" i="3" s="1"/>
  <c r="D224" i="3" l="1"/>
  <c r="D238" i="3"/>
  <c r="D231" i="3"/>
  <c r="F80" i="3"/>
  <c r="F87" i="3"/>
  <c r="F73" i="3"/>
  <c r="D277" i="3" l="1"/>
  <c r="D270" i="3"/>
  <c r="D263" i="3"/>
  <c r="F117" i="3"/>
  <c r="F124" i="3"/>
  <c r="F110" i="3"/>
  <c r="F156" i="3" l="1"/>
  <c r="F149" i="3"/>
  <c r="F163" i="3"/>
  <c r="K35" i="3"/>
  <c r="M35" i="3" s="1"/>
  <c r="M36" i="3" s="1"/>
  <c r="M18" i="3" s="1"/>
  <c r="M28" i="3"/>
  <c r="M29" i="3" s="1"/>
  <c r="M17" i="3" s="1"/>
  <c r="D4" i="3" l="1"/>
  <c r="E4" i="3" s="1"/>
  <c r="O17" i="3"/>
  <c r="P17" i="3" s="1"/>
  <c r="N17" i="3"/>
  <c r="D5" i="3" s="1"/>
  <c r="E5" i="3" s="1"/>
  <c r="O18" i="3"/>
  <c r="P18" i="3" s="1"/>
  <c r="D6" i="3"/>
  <c r="E6" i="3" s="1"/>
  <c r="N18" i="3"/>
  <c r="D7" i="3" s="1"/>
  <c r="E7" i="3" s="1"/>
  <c r="K42" i="3"/>
  <c r="M42" i="3" l="1"/>
  <c r="M43" i="3" s="1"/>
  <c r="M19" i="3" s="1"/>
  <c r="K49" i="3"/>
  <c r="M47" i="3" l="1"/>
  <c r="M48" i="3"/>
  <c r="M46" i="3"/>
  <c r="D8" i="3"/>
  <c r="E8" i="3" s="1"/>
  <c r="O19" i="3"/>
  <c r="P19" i="3" s="1"/>
  <c r="N19" i="3"/>
  <c r="D9" i="3" s="1"/>
  <c r="E9" i="3" s="1"/>
  <c r="M50" i="3" l="1"/>
  <c r="M20" i="3" s="1"/>
  <c r="D10" i="3" l="1"/>
  <c r="E10" i="3" s="1"/>
  <c r="O20" i="3"/>
  <c r="P20" i="3" s="1"/>
  <c r="N20" i="3"/>
  <c r="D11" i="3" s="1"/>
  <c r="E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D16" authorId="0" shapeId="0" xr:uid="{C2F5EBAA-2C92-45E1-BF35-EB76590CC689}">
      <text>
        <r>
          <rPr>
            <b/>
            <sz val="9"/>
            <color indexed="81"/>
            <rFont val="Segoe UI"/>
            <family val="2"/>
            <charset val="238"/>
          </rPr>
          <t>Pomakni navzdol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<sst xmlns="http://schemas.openxmlformats.org/spreadsheetml/2006/main" count="4248" uniqueCount="79">
  <si>
    <t>1. miza</t>
  </si>
  <si>
    <t>2. miza</t>
  </si>
  <si>
    <t>NS</t>
  </si>
  <si>
    <t>EW</t>
  </si>
  <si>
    <t>Board</t>
  </si>
  <si>
    <t>Runda</t>
  </si>
  <si>
    <t>1. MIZA</t>
  </si>
  <si>
    <t>2. MIZA</t>
  </si>
  <si>
    <t>3. MIZA</t>
  </si>
  <si>
    <t>4. MIZA</t>
  </si>
  <si>
    <t>5. MIZA</t>
  </si>
  <si>
    <t>6. MIZA</t>
  </si>
  <si>
    <t>3 mize, 6 parov, 12 ljudi, 5 rund, 5 bordov na rundo</t>
  </si>
  <si>
    <t>https://www.bridgewebs.com/cgi-bin/bwoq/bw.cgi?pid=display_rank&amp;event=20250116_1&amp;club=bzs</t>
  </si>
  <si>
    <t>3. miza</t>
  </si>
  <si>
    <t>Številka</t>
  </si>
  <si>
    <t>Igralci</t>
  </si>
  <si>
    <t>Zap. št.</t>
  </si>
  <si>
    <t>Direction 1</t>
  </si>
  <si>
    <t>Pair 1</t>
  </si>
  <si>
    <t>Direction 2</t>
  </si>
  <si>
    <t>Pair 2</t>
  </si>
  <si>
    <t>Kontrakt</t>
  </si>
  <si>
    <t>By</t>
  </si>
  <si>
    <t>Lead</t>
  </si>
  <si>
    <t>Triks</t>
  </si>
  <si>
    <t>+</t>
  </si>
  <si>
    <t>-</t>
  </si>
  <si>
    <t>Points 1</t>
  </si>
  <si>
    <t>Points 2</t>
  </si>
  <si>
    <t>procent 1</t>
  </si>
  <si>
    <t>Procent 2</t>
  </si>
  <si>
    <t>3♥</t>
  </si>
  <si>
    <t>E</t>
  </si>
  <si>
    <t>♦A</t>
  </si>
  <si>
    <t>♦K</t>
  </si>
  <si>
    <t>4♠</t>
  </si>
  <si>
    <t>N</t>
  </si>
  <si>
    <t>♣8</t>
  </si>
  <si>
    <t>♠7</t>
  </si>
  <si>
    <t>3♠</t>
  </si>
  <si>
    <t>♣3</t>
  </si>
  <si>
    <t>♥A</t>
  </si>
  <si>
    <t>Zap.št.</t>
  </si>
  <si>
    <t>Points</t>
  </si>
  <si>
    <t>N/A</t>
  </si>
  <si>
    <t>Skupaj</t>
  </si>
  <si>
    <t>Double bridž, 6 miz, 1 board na krog, Parsko tekmovanje, Relay sistem, 6 krogov, noben par ne počiva</t>
  </si>
  <si>
    <t>Tone&amp;Jerca</t>
  </si>
  <si>
    <t>Match Points</t>
  </si>
  <si>
    <t>Procenti</t>
  </si>
  <si>
    <t>Rezultati kot Match Points in procentih, če gre za parsko tekmovanje (1. board)</t>
  </si>
  <si>
    <t>Match Points za določen board, v našem primeru board 1 (za vse nastopajoče pare)</t>
  </si>
  <si>
    <t>Rezultati kot Match Points in procentih, če gre za parsko tekmovanje (2. board)</t>
  </si>
  <si>
    <t>Match Points za določen board, v našem primeru board 2 (za vse nastopajoče pare)</t>
  </si>
  <si>
    <t>Rezultati kot Match Points in procentih, če gre za parsko tekmovanje (3. board)</t>
  </si>
  <si>
    <t>Match Points za določen board, v našem primeru board 3 (za vse nastopajoče pare)</t>
  </si>
  <si>
    <t>Rezultati kot Match Points in procentih, če gre za parsko tekmovanje (4. board)</t>
  </si>
  <si>
    <t>Match Points za določen board, v našem primeru board 4 (za vse nastopajoče pare)</t>
  </si>
  <si>
    <t>Rezultati kot Match Points in procentih, če gre za parsko tekmovanje (5. board)</t>
  </si>
  <si>
    <t>Match Points za določen board, v našem primeru board 5 (za vse nastopajoče pare)</t>
  </si>
  <si>
    <t>Rezultati kot Match Points in procentih, če gre za parsko tekmovanje (6. board)</t>
  </si>
  <si>
    <t>Match Points za določen board, v našem primeru board 6 (za vse nastopajoče pare)</t>
  </si>
  <si>
    <t>Double bridž, 5 miz, 1 board na krog, Parsko tekmovanje, Relay sistem, 5 krogov, en par počiva</t>
  </si>
  <si>
    <t>https://tinyurl.com/bkl-6325</t>
  </si>
  <si>
    <t>Maksimalno število Match Points</t>
  </si>
  <si>
    <t>X</t>
  </si>
  <si>
    <t>PIŠI!</t>
  </si>
  <si>
    <t>Match Points za določen board, v našem primeru board 7 (za vse nastopajoče pare)</t>
  </si>
  <si>
    <t>Rezultati kot Match Points in procentih, če gre za parsko tekmovanje (1. board [1, 8, 11 in 14])</t>
  </si>
  <si>
    <t>Rezultati kot Match Points in procentih, če gre za parsko tekmovanje (2. board [2, 5, 12 in 15])</t>
  </si>
  <si>
    <t>Double bridž, 4 mize, 1 board na krog, 7 krogov, noben par ne počiva</t>
  </si>
  <si>
    <r>
      <t>Igralci (</t>
    </r>
    <r>
      <rPr>
        <sz val="11"/>
        <color rgb="FFFF0000"/>
        <rFont val="Calibri"/>
        <family val="2"/>
        <charset val="238"/>
        <scheme val="minor"/>
      </rPr>
      <t>Piši!</t>
    </r>
    <r>
      <rPr>
        <sz val="11"/>
        <color theme="1"/>
        <rFont val="Calibri"/>
        <family val="2"/>
        <charset val="238"/>
        <scheme val="minor"/>
      </rPr>
      <t>)</t>
    </r>
  </si>
  <si>
    <t>Rezultati kot Match Points in procentih, če gre za parsko tekmovanje (3. board [3, 6, 9 in 16])</t>
  </si>
  <si>
    <t>Rezultati kot Match Points in procentih, če gre za parsko tekmovanje (4. board [4, 7, 10 in 13])</t>
  </si>
  <si>
    <t>Rezultati kot Match Points in procentih, če gre za parsko tekmovanje (5. board [iskrive: 1, 8, 11 in 14])</t>
  </si>
  <si>
    <t>x</t>
  </si>
  <si>
    <t>Rezultati kot Match Points in procentih, če gre za parsko tekmovanje (7. board [Iskrive: 3, 6, 9 in 16])</t>
  </si>
  <si>
    <t>Rezultati kot Match Points in procentih, če gre za parsko tekmovanje (6. board [iskrive: 2, 5, 12 in 15])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</si>
</sst>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D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B3"/>
        <bgColor indexed="64"/>
      </patternFill>
    </fill>
    <fill>
      <patternFill patternType="solid">
        <fgColor rgb="FF8BFF8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0" xfId="0" applyFont="1"/>
    <xf numFmtId="0" fontId="6" fillId="3" borderId="1" xfId="0" applyFont="1" applyFill="1" applyBorder="1" applyAlignment="1">
      <alignment horizontal="center"/>
    </xf>
    <xf numFmtId="0" fontId="6" fillId="3" borderId="1" xfId="0" quotePrefix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9" fontId="6" fillId="3" borderId="1" xfId="0" quotePrefix="1" applyNumberFormat="1" applyFont="1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8" fillId="0" borderId="0" xfId="0" applyFont="1"/>
    <xf numFmtId="0" fontId="0" fillId="0" borderId="1" xfId="0" applyBorder="1"/>
    <xf numFmtId="0" fontId="0" fillId="4" borderId="1" xfId="0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0" fillId="2" borderId="1" xfId="0" applyFill="1" applyBorder="1"/>
    <xf numFmtId="9" fontId="0" fillId="0" borderId="1" xfId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9" fontId="0" fillId="0" borderId="0" xfId="1" applyFont="1" applyBorder="1"/>
    <xf numFmtId="0" fontId="9" fillId="0" borderId="0" xfId="2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/>
    </xf>
    <xf numFmtId="9" fontId="0" fillId="6" borderId="1" xfId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7" borderId="1" xfId="0" applyFill="1" applyBorder="1" applyAlignment="1">
      <alignment horizontal="center"/>
    </xf>
    <xf numFmtId="9" fontId="0" fillId="7" borderId="1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1" xfId="0" quotePrefix="1" applyFont="1" applyFill="1" applyBorder="1" applyAlignment="1">
      <alignment horizontal="center"/>
    </xf>
    <xf numFmtId="0" fontId="12" fillId="0" borderId="0" xfId="0" applyFont="1"/>
    <xf numFmtId="0" fontId="6" fillId="0" borderId="1" xfId="0" applyFont="1" applyBorder="1" applyAlignment="1">
      <alignment horizontal="center"/>
    </xf>
    <xf numFmtId="0" fontId="0" fillId="8" borderId="1" xfId="0" applyFill="1" applyBorder="1" applyAlignment="1">
      <alignment horizontal="center"/>
    </xf>
    <xf numFmtId="9" fontId="0" fillId="8" borderId="1" xfId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9" fontId="0" fillId="9" borderId="1" xfId="1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9" fontId="0" fillId="11" borderId="1" xfId="1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9" fontId="0" fillId="12" borderId="1" xfId="1" applyFont="1" applyFill="1" applyBorder="1" applyAlignment="1">
      <alignment horizontal="center"/>
    </xf>
    <xf numFmtId="0" fontId="0" fillId="10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right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Hiperpovezava" xfId="2" builtinId="8"/>
    <cellStyle name="Navadno" xfId="0" builtinId="0"/>
    <cellStyle name="Odstotek" xfId="1" builtinId="5"/>
  </cellStyles>
  <dxfs count="0"/>
  <tableStyles count="0" defaultTableStyle="TableStyleMedium2" defaultPivotStyle="PivotStyleLight16"/>
  <colors>
    <mruColors>
      <color rgb="FFFFFF9B"/>
      <color rgb="FFCCCC00"/>
      <color rgb="FFFFEBB3"/>
      <color rgb="FFFF9900"/>
      <color rgb="FF8BFF8B"/>
      <color rgb="FFFFFFFF"/>
      <color rgb="FF003399"/>
      <color rgb="FFFFCDFF"/>
      <color rgb="FFFF00FF"/>
      <color rgb="FFFFF0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600075</xdr:colOff>
      <xdr:row>23</xdr:row>
      <xdr:rowOff>19050</xdr:rowOff>
    </xdr:from>
    <xdr:to>
      <xdr:col>19</xdr:col>
      <xdr:colOff>66675</xdr:colOff>
      <xdr:row>32</xdr:row>
      <xdr:rowOff>19050</xdr:rowOff>
    </xdr:to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B9D58EAB-E6C0-43E9-9CA7-EA4DF291E276}"/>
            </a:ext>
          </a:extLst>
        </xdr:cNvPr>
        <xdr:cNvSpPr txBox="1"/>
      </xdr:nvSpPr>
      <xdr:spPr>
        <a:xfrm>
          <a:off x="9239250" y="4391025"/>
          <a:ext cx="3124200" cy="17145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1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104775</xdr:colOff>
      <xdr:row>14</xdr:row>
      <xdr:rowOff>180975</xdr:rowOff>
    </xdr:from>
    <xdr:to>
      <xdr:col>21</xdr:col>
      <xdr:colOff>180975</xdr:colOff>
      <xdr:row>18</xdr:row>
      <xdr:rowOff>0</xdr:rowOff>
    </xdr:to>
    <xdr:sp macro="" textlink="">
      <xdr:nvSpPr>
        <xdr:cNvPr id="4" name="PoljeZBesedilom 3">
          <a:extLst>
            <a:ext uri="{FF2B5EF4-FFF2-40B4-BE49-F238E27FC236}">
              <a16:creationId xmlns:a16="http://schemas.microsoft.com/office/drawing/2014/main" id="{C6C16D8E-2499-44F0-A891-D08D547B8871}"/>
            </a:ext>
          </a:extLst>
        </xdr:cNvPr>
        <xdr:cNvSpPr txBox="1"/>
      </xdr:nvSpPr>
      <xdr:spPr>
        <a:xfrm>
          <a:off x="10572750" y="2733675"/>
          <a:ext cx="3124200" cy="5810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1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590550</xdr:colOff>
      <xdr:row>60</xdr:row>
      <xdr:rowOff>171450</xdr:rowOff>
    </xdr:from>
    <xdr:to>
      <xdr:col>19</xdr:col>
      <xdr:colOff>57150</xdr:colOff>
      <xdr:row>69</xdr:row>
      <xdr:rowOff>171450</xdr:rowOff>
    </xdr:to>
    <xdr:sp macro="" textlink="">
      <xdr:nvSpPr>
        <xdr:cNvPr id="5" name="PoljeZBesedilom 4">
          <a:extLst>
            <a:ext uri="{FF2B5EF4-FFF2-40B4-BE49-F238E27FC236}">
              <a16:creationId xmlns:a16="http://schemas.microsoft.com/office/drawing/2014/main" id="{E9F403B7-5876-4665-AA94-C51960FB01B1}"/>
            </a:ext>
          </a:extLst>
        </xdr:cNvPr>
        <xdr:cNvSpPr txBox="1"/>
      </xdr:nvSpPr>
      <xdr:spPr>
        <a:xfrm>
          <a:off x="9229725" y="11772900"/>
          <a:ext cx="3124200" cy="1714500"/>
        </a:xfrm>
        <a:prstGeom prst="rect">
          <a:avLst/>
        </a:prstGeom>
        <a:solidFill>
          <a:srgbClr val="FF99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2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85725</xdr:colOff>
      <xdr:row>52</xdr:row>
      <xdr:rowOff>171450</xdr:rowOff>
    </xdr:from>
    <xdr:to>
      <xdr:col>21</xdr:col>
      <xdr:colOff>161925</xdr:colOff>
      <xdr:row>55</xdr:row>
      <xdr:rowOff>180975</xdr:rowOff>
    </xdr:to>
    <xdr:sp macro="" textlink="">
      <xdr:nvSpPr>
        <xdr:cNvPr id="6" name="PoljeZBesedilom 5">
          <a:extLst>
            <a:ext uri="{FF2B5EF4-FFF2-40B4-BE49-F238E27FC236}">
              <a16:creationId xmlns:a16="http://schemas.microsoft.com/office/drawing/2014/main" id="{3BC96ECC-72DD-4F23-AB5C-BB6425505AB1}"/>
            </a:ext>
          </a:extLst>
        </xdr:cNvPr>
        <xdr:cNvSpPr txBox="1"/>
      </xdr:nvSpPr>
      <xdr:spPr>
        <a:xfrm>
          <a:off x="10553700" y="10144125"/>
          <a:ext cx="3124200" cy="581025"/>
        </a:xfrm>
        <a:prstGeom prst="rect">
          <a:avLst/>
        </a:prstGeom>
        <a:solidFill>
          <a:srgbClr val="FF99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2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600075</xdr:colOff>
      <xdr:row>97</xdr:row>
      <xdr:rowOff>161925</xdr:rowOff>
    </xdr:from>
    <xdr:to>
      <xdr:col>19</xdr:col>
      <xdr:colOff>66675</xdr:colOff>
      <xdr:row>106</xdr:row>
      <xdr:rowOff>161925</xdr:rowOff>
    </xdr:to>
    <xdr:sp macro="" textlink="">
      <xdr:nvSpPr>
        <xdr:cNvPr id="7" name="PoljeZBesedilom 6">
          <a:extLst>
            <a:ext uri="{FF2B5EF4-FFF2-40B4-BE49-F238E27FC236}">
              <a16:creationId xmlns:a16="http://schemas.microsoft.com/office/drawing/2014/main" id="{3429C052-8D60-4539-BCA9-7B548B64B6E3}"/>
            </a:ext>
          </a:extLst>
        </xdr:cNvPr>
        <xdr:cNvSpPr txBox="1"/>
      </xdr:nvSpPr>
      <xdr:spPr>
        <a:xfrm>
          <a:off x="9239250" y="18992850"/>
          <a:ext cx="3124200" cy="17145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3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85725</xdr:colOff>
      <xdr:row>89</xdr:row>
      <xdr:rowOff>180975</xdr:rowOff>
    </xdr:from>
    <xdr:to>
      <xdr:col>21</xdr:col>
      <xdr:colOff>161925</xdr:colOff>
      <xdr:row>93</xdr:row>
      <xdr:rowOff>0</xdr:rowOff>
    </xdr:to>
    <xdr:sp macro="" textlink="">
      <xdr:nvSpPr>
        <xdr:cNvPr id="8" name="PoljeZBesedilom 7">
          <a:extLst>
            <a:ext uri="{FF2B5EF4-FFF2-40B4-BE49-F238E27FC236}">
              <a16:creationId xmlns:a16="http://schemas.microsoft.com/office/drawing/2014/main" id="{6C2790AD-EEF7-42E3-95AB-3C31A696FB7B}"/>
            </a:ext>
          </a:extLst>
        </xdr:cNvPr>
        <xdr:cNvSpPr txBox="1"/>
      </xdr:nvSpPr>
      <xdr:spPr>
        <a:xfrm>
          <a:off x="10553700" y="17383125"/>
          <a:ext cx="3124200" cy="5810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3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581025</xdr:colOff>
      <xdr:row>137</xdr:row>
      <xdr:rowOff>19050</xdr:rowOff>
    </xdr:from>
    <xdr:to>
      <xdr:col>19</xdr:col>
      <xdr:colOff>47625</xdr:colOff>
      <xdr:row>146</xdr:row>
      <xdr:rowOff>19050</xdr:rowOff>
    </xdr:to>
    <xdr:sp macro="" textlink="">
      <xdr:nvSpPr>
        <xdr:cNvPr id="9" name="PoljeZBesedilom 8">
          <a:extLst>
            <a:ext uri="{FF2B5EF4-FFF2-40B4-BE49-F238E27FC236}">
              <a16:creationId xmlns:a16="http://schemas.microsoft.com/office/drawing/2014/main" id="{20394A14-BE49-4A52-9AD1-0E881065A89A}"/>
            </a:ext>
          </a:extLst>
        </xdr:cNvPr>
        <xdr:cNvSpPr txBox="1"/>
      </xdr:nvSpPr>
      <xdr:spPr>
        <a:xfrm>
          <a:off x="9220200" y="26650950"/>
          <a:ext cx="3124200" cy="171450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4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123825</xdr:colOff>
      <xdr:row>128</xdr:row>
      <xdr:rowOff>171450</xdr:rowOff>
    </xdr:from>
    <xdr:to>
      <xdr:col>21</xdr:col>
      <xdr:colOff>200025</xdr:colOff>
      <xdr:row>131</xdr:row>
      <xdr:rowOff>180975</xdr:rowOff>
    </xdr:to>
    <xdr:sp macro="" textlink="">
      <xdr:nvSpPr>
        <xdr:cNvPr id="10" name="PoljeZBesedilom 9">
          <a:extLst>
            <a:ext uri="{FF2B5EF4-FFF2-40B4-BE49-F238E27FC236}">
              <a16:creationId xmlns:a16="http://schemas.microsoft.com/office/drawing/2014/main" id="{2415F995-97BD-4266-A912-9E6D993F5EF9}"/>
            </a:ext>
          </a:extLst>
        </xdr:cNvPr>
        <xdr:cNvSpPr txBox="1"/>
      </xdr:nvSpPr>
      <xdr:spPr>
        <a:xfrm>
          <a:off x="10591800" y="24984075"/>
          <a:ext cx="3124200" cy="58102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4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47625</xdr:colOff>
      <xdr:row>175</xdr:row>
      <xdr:rowOff>19050</xdr:rowOff>
    </xdr:from>
    <xdr:to>
      <xdr:col>19</xdr:col>
      <xdr:colOff>123825</xdr:colOff>
      <xdr:row>184</xdr:row>
      <xdr:rowOff>19050</xdr:rowOff>
    </xdr:to>
    <xdr:sp macro="" textlink="">
      <xdr:nvSpPr>
        <xdr:cNvPr id="11" name="PoljeZBesedilom 10">
          <a:extLst>
            <a:ext uri="{FF2B5EF4-FFF2-40B4-BE49-F238E27FC236}">
              <a16:creationId xmlns:a16="http://schemas.microsoft.com/office/drawing/2014/main" id="{62822167-43E0-4B59-9A7A-3329B0105189}"/>
            </a:ext>
          </a:extLst>
        </xdr:cNvPr>
        <xdr:cNvSpPr txBox="1"/>
      </xdr:nvSpPr>
      <xdr:spPr>
        <a:xfrm>
          <a:off x="9296400" y="34070925"/>
          <a:ext cx="3124200" cy="1714500"/>
        </a:xfrm>
        <a:prstGeom prst="rect">
          <a:avLst/>
        </a:prstGeom>
        <a:solidFill>
          <a:srgbClr val="0033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5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85725</xdr:colOff>
      <xdr:row>167</xdr:row>
      <xdr:rowOff>0</xdr:rowOff>
    </xdr:from>
    <xdr:to>
      <xdr:col>21</xdr:col>
      <xdr:colOff>161925</xdr:colOff>
      <xdr:row>170</xdr:row>
      <xdr:rowOff>9525</xdr:rowOff>
    </xdr:to>
    <xdr:sp macro="" textlink="">
      <xdr:nvSpPr>
        <xdr:cNvPr id="12" name="PoljeZBesedilom 11">
          <a:extLst>
            <a:ext uri="{FF2B5EF4-FFF2-40B4-BE49-F238E27FC236}">
              <a16:creationId xmlns:a16="http://schemas.microsoft.com/office/drawing/2014/main" id="{BEF75F96-471D-4829-9222-0514C6A44E0D}"/>
            </a:ext>
          </a:extLst>
        </xdr:cNvPr>
        <xdr:cNvSpPr txBox="1"/>
      </xdr:nvSpPr>
      <xdr:spPr>
        <a:xfrm>
          <a:off x="10553700" y="32423100"/>
          <a:ext cx="3124200" cy="581025"/>
        </a:xfrm>
        <a:prstGeom prst="rect">
          <a:avLst/>
        </a:prstGeom>
        <a:solidFill>
          <a:srgbClr val="0033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5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590550</xdr:colOff>
      <xdr:row>213</xdr:row>
      <xdr:rowOff>9525</xdr:rowOff>
    </xdr:from>
    <xdr:to>
      <xdr:col>19</xdr:col>
      <xdr:colOff>57150</xdr:colOff>
      <xdr:row>222</xdr:row>
      <xdr:rowOff>9525</xdr:rowOff>
    </xdr:to>
    <xdr:sp macro="" textlink="">
      <xdr:nvSpPr>
        <xdr:cNvPr id="13" name="PoljeZBesedilom 12">
          <a:extLst>
            <a:ext uri="{FF2B5EF4-FFF2-40B4-BE49-F238E27FC236}">
              <a16:creationId xmlns:a16="http://schemas.microsoft.com/office/drawing/2014/main" id="{DF38EC5B-0743-4172-8754-E0C4C8906F94}"/>
            </a:ext>
          </a:extLst>
        </xdr:cNvPr>
        <xdr:cNvSpPr txBox="1"/>
      </xdr:nvSpPr>
      <xdr:spPr>
        <a:xfrm>
          <a:off x="9229725" y="41481375"/>
          <a:ext cx="3124200" cy="171450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6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66675</xdr:colOff>
      <xdr:row>204</xdr:row>
      <xdr:rowOff>161925</xdr:rowOff>
    </xdr:from>
    <xdr:to>
      <xdr:col>21</xdr:col>
      <xdr:colOff>142875</xdr:colOff>
      <xdr:row>207</xdr:row>
      <xdr:rowOff>171450</xdr:rowOff>
    </xdr:to>
    <xdr:sp macro="" textlink="">
      <xdr:nvSpPr>
        <xdr:cNvPr id="14" name="PoljeZBesedilom 13">
          <a:extLst>
            <a:ext uri="{FF2B5EF4-FFF2-40B4-BE49-F238E27FC236}">
              <a16:creationId xmlns:a16="http://schemas.microsoft.com/office/drawing/2014/main" id="{92ECEFC6-A62B-4B3B-AD0D-67BAD528D1D5}"/>
            </a:ext>
          </a:extLst>
        </xdr:cNvPr>
        <xdr:cNvSpPr txBox="1"/>
      </xdr:nvSpPr>
      <xdr:spPr>
        <a:xfrm>
          <a:off x="10534650" y="39814500"/>
          <a:ext cx="3124200" cy="58102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6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0</xdr:colOff>
      <xdr:row>250</xdr:row>
      <xdr:rowOff>123825</xdr:rowOff>
    </xdr:from>
    <xdr:to>
      <xdr:col>19</xdr:col>
      <xdr:colOff>76200</xdr:colOff>
      <xdr:row>259</xdr:row>
      <xdr:rowOff>123825</xdr:rowOff>
    </xdr:to>
    <xdr:sp macro="" textlink="">
      <xdr:nvSpPr>
        <xdr:cNvPr id="15" name="PoljeZBesedilom 14">
          <a:extLst>
            <a:ext uri="{FF2B5EF4-FFF2-40B4-BE49-F238E27FC236}">
              <a16:creationId xmlns:a16="http://schemas.microsoft.com/office/drawing/2014/main" id="{48E54DFE-4705-403E-AC11-834295353CC0}"/>
            </a:ext>
          </a:extLst>
        </xdr:cNvPr>
        <xdr:cNvSpPr txBox="1"/>
      </xdr:nvSpPr>
      <xdr:spPr>
        <a:xfrm>
          <a:off x="9248775" y="48825150"/>
          <a:ext cx="3124200" cy="1714500"/>
        </a:xfrm>
        <a:prstGeom prst="rect">
          <a:avLst/>
        </a:prstGeom>
        <a:solidFill>
          <a:srgbClr val="FF00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7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171450</xdr:colOff>
      <xdr:row>242</xdr:row>
      <xdr:rowOff>180975</xdr:rowOff>
    </xdr:from>
    <xdr:to>
      <xdr:col>21</xdr:col>
      <xdr:colOff>247650</xdr:colOff>
      <xdr:row>246</xdr:row>
      <xdr:rowOff>0</xdr:rowOff>
    </xdr:to>
    <xdr:sp macro="" textlink="">
      <xdr:nvSpPr>
        <xdr:cNvPr id="16" name="PoljeZBesedilom 15">
          <a:extLst>
            <a:ext uri="{FF2B5EF4-FFF2-40B4-BE49-F238E27FC236}">
              <a16:creationId xmlns:a16="http://schemas.microsoft.com/office/drawing/2014/main" id="{546CD8BF-F7B4-45BD-B675-287FD5D9F4C4}"/>
            </a:ext>
          </a:extLst>
        </xdr:cNvPr>
        <xdr:cNvSpPr txBox="1"/>
      </xdr:nvSpPr>
      <xdr:spPr>
        <a:xfrm>
          <a:off x="10639425" y="47253525"/>
          <a:ext cx="3124200" cy="581025"/>
        </a:xfrm>
        <a:prstGeom prst="rect">
          <a:avLst/>
        </a:prstGeom>
        <a:solidFill>
          <a:srgbClr val="FF00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2800">
              <a:solidFill>
                <a:schemeClr val="bg1"/>
              </a:solidFill>
            </a:rPr>
            <a:t>Obdelava bordov 7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22</xdr:col>
      <xdr:colOff>0</xdr:colOff>
      <xdr:row>0</xdr:row>
      <xdr:rowOff>0</xdr:rowOff>
    </xdr:from>
    <xdr:to>
      <xdr:col>29</xdr:col>
      <xdr:colOff>304229</xdr:colOff>
      <xdr:row>38</xdr:row>
      <xdr:rowOff>180012</xdr:rowOff>
    </xdr:to>
    <xdr:pic>
      <xdr:nvPicPr>
        <xdr:cNvPr id="20" name="Slika 19">
          <a:extLst>
            <a:ext uri="{FF2B5EF4-FFF2-40B4-BE49-F238E27FC236}">
              <a16:creationId xmlns:a16="http://schemas.microsoft.com/office/drawing/2014/main" id="{33283D93-9677-48E1-8DCB-4671223D2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58925" y="0"/>
          <a:ext cx="4571429" cy="77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47625</xdr:rowOff>
    </xdr:from>
    <xdr:to>
      <xdr:col>8</xdr:col>
      <xdr:colOff>447675</xdr:colOff>
      <xdr:row>30</xdr:row>
      <xdr:rowOff>9854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AE0C203-F086-45A7-B247-6D8FB1381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8625"/>
          <a:ext cx="5324475" cy="52962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10</xdr:col>
      <xdr:colOff>142095</xdr:colOff>
      <xdr:row>49</xdr:row>
      <xdr:rowOff>113857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20DCAE-7AE3-496C-931B-19639FADA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05500"/>
          <a:ext cx="6238095" cy="354285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4</xdr:col>
      <xdr:colOff>0</xdr:colOff>
      <xdr:row>51</xdr:row>
      <xdr:rowOff>104775</xdr:rowOff>
    </xdr:to>
    <xdr:sp macro="" textlink="">
      <xdr:nvSpPr>
        <xdr:cNvPr id="4" name="PoljeZBesedilom 3">
          <a:extLst>
            <a:ext uri="{FF2B5EF4-FFF2-40B4-BE49-F238E27FC236}">
              <a16:creationId xmlns:a16="http://schemas.microsoft.com/office/drawing/2014/main" id="{CBCACD62-60A6-47C2-BB35-C98116A46FC4}"/>
            </a:ext>
          </a:extLst>
        </xdr:cNvPr>
        <xdr:cNvSpPr txBox="1"/>
      </xdr:nvSpPr>
      <xdr:spPr>
        <a:xfrm>
          <a:off x="0" y="9525000"/>
          <a:ext cx="243840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=IF($K$18&gt;K19; 2; IF($K$18&lt;K19; 0; 1))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361950</xdr:colOff>
      <xdr:row>47</xdr:row>
      <xdr:rowOff>19050</xdr:rowOff>
    </xdr:from>
    <xdr:to>
      <xdr:col>29</xdr:col>
      <xdr:colOff>218864</xdr:colOff>
      <xdr:row>54</xdr:row>
      <xdr:rowOff>56979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FEFB77F-704A-40B6-B707-7B1DA51DB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11550" y="8972550"/>
          <a:ext cx="1685714" cy="1371429"/>
        </a:xfrm>
        <a:prstGeom prst="rect">
          <a:avLst/>
        </a:prstGeom>
      </xdr:spPr>
    </xdr:pic>
    <xdr:clientData/>
  </xdr:twoCellAnchor>
  <xdr:twoCellAnchor editAs="oneCell">
    <xdr:from>
      <xdr:col>23</xdr:col>
      <xdr:colOff>304800</xdr:colOff>
      <xdr:row>78</xdr:row>
      <xdr:rowOff>38100</xdr:rowOff>
    </xdr:from>
    <xdr:to>
      <xdr:col>27</xdr:col>
      <xdr:colOff>533067</xdr:colOff>
      <xdr:row>87</xdr:row>
      <xdr:rowOff>75981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A1AD394-968F-42F9-A998-2B3966F72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25600" y="14897100"/>
          <a:ext cx="2666667" cy="17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19050</xdr:rowOff>
    </xdr:from>
    <xdr:to>
      <xdr:col>6</xdr:col>
      <xdr:colOff>85257</xdr:colOff>
      <xdr:row>45</xdr:row>
      <xdr:rowOff>37479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95F6769-4D3A-469A-9AB0-6AD28BE4E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638550"/>
          <a:ext cx="3742857" cy="4971429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19</xdr:row>
      <xdr:rowOff>19050</xdr:rowOff>
    </xdr:from>
    <xdr:to>
      <xdr:col>13</xdr:col>
      <xdr:colOff>256687</xdr:colOff>
      <xdr:row>45</xdr:row>
      <xdr:rowOff>132717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DF10D801-8DF0-48BF-98BE-9F96E2E2A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76725" y="3638550"/>
          <a:ext cx="3904762" cy="5066667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</xdr:colOff>
      <xdr:row>19</xdr:row>
      <xdr:rowOff>9525</xdr:rowOff>
    </xdr:from>
    <xdr:to>
      <xdr:col>19</xdr:col>
      <xdr:colOff>485336</xdr:colOff>
      <xdr:row>45</xdr:row>
      <xdr:rowOff>8906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A11CA625-F96B-4EA9-82DC-532AA2839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53450" y="3629025"/>
          <a:ext cx="3514286" cy="4952381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</xdr:colOff>
      <xdr:row>19</xdr:row>
      <xdr:rowOff>0</xdr:rowOff>
    </xdr:from>
    <xdr:to>
      <xdr:col>25</xdr:col>
      <xdr:colOff>228193</xdr:colOff>
      <xdr:row>44</xdr:row>
      <xdr:rowOff>75595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B4179735-4CAF-4AE9-A438-0741D3CC3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11050" y="3619500"/>
          <a:ext cx="3257143" cy="4838095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19</xdr:row>
      <xdr:rowOff>0</xdr:rowOff>
    </xdr:from>
    <xdr:to>
      <xdr:col>31</xdr:col>
      <xdr:colOff>447238</xdr:colOff>
      <xdr:row>44</xdr:row>
      <xdr:rowOff>85119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91742D75-BEB3-46D2-B8CC-C857C84F0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849600" y="3619500"/>
          <a:ext cx="3495238" cy="4847619"/>
        </a:xfrm>
        <a:prstGeom prst="rect">
          <a:avLst/>
        </a:prstGeom>
      </xdr:spPr>
    </xdr:pic>
    <xdr:clientData/>
  </xdr:twoCellAnchor>
  <xdr:twoCellAnchor editAs="oneCell">
    <xdr:from>
      <xdr:col>32</xdr:col>
      <xdr:colOff>581025</xdr:colOff>
      <xdr:row>19</xdr:row>
      <xdr:rowOff>66675</xdr:rowOff>
    </xdr:from>
    <xdr:to>
      <xdr:col>38</xdr:col>
      <xdr:colOff>428187</xdr:colOff>
      <xdr:row>44</xdr:row>
      <xdr:rowOff>189889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2B4CA96B-BF2E-41CF-9383-C7E1EB41D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088225" y="3686175"/>
          <a:ext cx="3504762" cy="4885714"/>
        </a:xfrm>
        <a:prstGeom prst="rect">
          <a:avLst/>
        </a:prstGeom>
      </xdr:spPr>
    </xdr:pic>
    <xdr:clientData/>
  </xdr:twoCellAnchor>
  <xdr:twoCellAnchor editAs="oneCell">
    <xdr:from>
      <xdr:col>30</xdr:col>
      <xdr:colOff>371475</xdr:colOff>
      <xdr:row>57</xdr:row>
      <xdr:rowOff>133350</xdr:rowOff>
    </xdr:from>
    <xdr:to>
      <xdr:col>41</xdr:col>
      <xdr:colOff>284923</xdr:colOff>
      <xdr:row>71</xdr:row>
      <xdr:rowOff>142540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24395EF7-371E-4F9F-90D0-44D371F5C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659475" y="10991850"/>
          <a:ext cx="6619048" cy="267619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476250</xdr:colOff>
      <xdr:row>86</xdr:row>
      <xdr:rowOff>123825</xdr:rowOff>
    </xdr:from>
    <xdr:to>
      <xdr:col>35</xdr:col>
      <xdr:colOff>294155</xdr:colOff>
      <xdr:row>100</xdr:row>
      <xdr:rowOff>37777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129811D7-A6F7-4ADE-970D-FC693364A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668250" y="16506825"/>
          <a:ext cx="8961905" cy="25809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28575</xdr:rowOff>
    </xdr:from>
    <xdr:to>
      <xdr:col>12</xdr:col>
      <xdr:colOff>84833</xdr:colOff>
      <xdr:row>33</xdr:row>
      <xdr:rowOff>56361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2BCEE82-038C-4973-893B-61F962CF5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28575"/>
          <a:ext cx="7133333" cy="6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34</xdr:row>
      <xdr:rowOff>9525</xdr:rowOff>
    </xdr:from>
    <xdr:to>
      <xdr:col>11</xdr:col>
      <xdr:colOff>313509</xdr:colOff>
      <xdr:row>61</xdr:row>
      <xdr:rowOff>189834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F239248-53A9-495E-A334-32CF94184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0" y="6486525"/>
          <a:ext cx="6523809" cy="53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tinyurl.com/bkl-632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F5C12-AFCC-43B8-BDC6-37C6D7F30C6B}">
  <dimension ref="A1:P278"/>
  <sheetViews>
    <sheetView showGridLines="0" tabSelected="1" workbookViewId="0">
      <selection activeCell="U64" sqref="U64"/>
    </sheetView>
  </sheetViews>
  <sheetFormatPr defaultRowHeight="15" x14ac:dyDescent="0.25"/>
  <cols>
    <col min="3" max="3" width="10.5703125" customWidth="1"/>
    <col min="4" max="4" width="13.7109375" customWidth="1"/>
    <col min="5" max="5" width="11.140625" customWidth="1"/>
    <col min="6" max="6" width="13.85546875" customWidth="1"/>
  </cols>
  <sheetData>
    <row r="1" spans="1:16" ht="23.25" x14ac:dyDescent="0.35">
      <c r="A1" s="43" t="s">
        <v>71</v>
      </c>
    </row>
    <row r="3" spans="1:16" x14ac:dyDescent="0.25">
      <c r="A3" s="26" t="s">
        <v>15</v>
      </c>
      <c r="B3" s="61" t="s">
        <v>72</v>
      </c>
      <c r="C3" s="61"/>
      <c r="D3" s="26" t="s">
        <v>49</v>
      </c>
      <c r="E3" s="26" t="s">
        <v>50</v>
      </c>
    </row>
    <row r="4" spans="1:16" x14ac:dyDescent="0.25">
      <c r="A4" s="26">
        <v>1</v>
      </c>
      <c r="B4" s="62"/>
      <c r="C4" s="62"/>
      <c r="D4" s="25">
        <f>M17+M55+M92+M131+M169+M207+M245</f>
        <v>25</v>
      </c>
      <c r="E4" s="13">
        <f>D4/$E$12</f>
        <v>0.29761904761904762</v>
      </c>
    </row>
    <row r="5" spans="1:16" x14ac:dyDescent="0.25">
      <c r="A5" s="26">
        <v>2</v>
      </c>
      <c r="B5" s="62"/>
      <c r="C5" s="62"/>
      <c r="D5" s="27">
        <f>N17+N56+N94+N134+M172+M208+M246</f>
        <v>21</v>
      </c>
      <c r="E5" s="13">
        <f t="shared" ref="E5:E11" si="0">D5/$E$12</f>
        <v>0.25</v>
      </c>
    </row>
    <row r="6" spans="1:16" x14ac:dyDescent="0.25">
      <c r="A6" s="26">
        <v>3</v>
      </c>
      <c r="B6" s="62"/>
      <c r="C6" s="62"/>
      <c r="D6" s="25">
        <f>M18+N55+N93+N133+N172+M209+M247</f>
        <v>20</v>
      </c>
      <c r="E6" s="13">
        <f t="shared" si="0"/>
        <v>0.23809523809523808</v>
      </c>
    </row>
    <row r="7" spans="1:16" x14ac:dyDescent="0.25">
      <c r="A7" s="26">
        <v>4</v>
      </c>
      <c r="B7" s="62"/>
      <c r="C7" s="62"/>
      <c r="D7" s="25">
        <f>N18+N57+N95+M134+M171+N207+N245</f>
        <v>28</v>
      </c>
      <c r="E7" s="13">
        <f t="shared" si="0"/>
        <v>0.33333333333333331</v>
      </c>
    </row>
    <row r="8" spans="1:16" x14ac:dyDescent="0.25">
      <c r="A8" s="26">
        <v>5</v>
      </c>
      <c r="B8" s="64"/>
      <c r="C8" s="65"/>
      <c r="D8" s="25">
        <f>M19+M56+N92+N132+N171+M210+M248</f>
        <v>22</v>
      </c>
      <c r="E8" s="13">
        <f t="shared" si="0"/>
        <v>0.26190476190476192</v>
      </c>
    </row>
    <row r="9" spans="1:16" x14ac:dyDescent="0.25">
      <c r="A9" s="26">
        <v>6</v>
      </c>
      <c r="B9" s="62"/>
      <c r="C9" s="62"/>
      <c r="D9" s="25">
        <f>N19+N58+M95+M133+M170+N208+N246</f>
        <v>26</v>
      </c>
      <c r="E9" s="13">
        <f t="shared" si="0"/>
        <v>0.30952380952380953</v>
      </c>
    </row>
    <row r="10" spans="1:16" x14ac:dyDescent="0.25">
      <c r="A10" s="26">
        <v>7</v>
      </c>
      <c r="B10" s="64"/>
      <c r="C10" s="65"/>
      <c r="D10" s="25">
        <f>M20+M57+M93+N131+N170+N210+N248</f>
        <v>15</v>
      </c>
      <c r="E10" s="13">
        <f t="shared" si="0"/>
        <v>0.17857142857142858</v>
      </c>
    </row>
    <row r="11" spans="1:16" x14ac:dyDescent="0.25">
      <c r="A11" s="26">
        <v>8</v>
      </c>
      <c r="B11" s="62"/>
      <c r="C11" s="62"/>
      <c r="D11" s="25">
        <f>N20+M58+M94+M132+N169+N209+N247</f>
        <v>27</v>
      </c>
      <c r="E11" s="13">
        <f t="shared" si="0"/>
        <v>0.32142857142857145</v>
      </c>
    </row>
    <row r="12" spans="1:16" x14ac:dyDescent="0.25">
      <c r="A12" s="63" t="s">
        <v>65</v>
      </c>
      <c r="B12" s="63"/>
      <c r="C12" s="63"/>
      <c r="D12" s="63"/>
      <c r="E12" s="44">
        <f>12*7</f>
        <v>84</v>
      </c>
    </row>
    <row r="13" spans="1:16" x14ac:dyDescent="0.25">
      <c r="A13" s="22"/>
      <c r="B13" s="21"/>
      <c r="C13" s="21"/>
      <c r="D13" s="22"/>
      <c r="E13" s="23"/>
    </row>
    <row r="14" spans="1:16" ht="21" x14ac:dyDescent="0.35">
      <c r="A14" s="8" t="s">
        <v>69</v>
      </c>
    </row>
    <row r="16" spans="1:16" x14ac:dyDescent="0.25">
      <c r="A16" s="9" t="s">
        <v>17</v>
      </c>
      <c r="B16" s="9" t="s">
        <v>4</v>
      </c>
      <c r="C16" s="9" t="s">
        <v>18</v>
      </c>
      <c r="D16" s="9" t="s">
        <v>19</v>
      </c>
      <c r="E16" s="9" t="s">
        <v>20</v>
      </c>
      <c r="F16" s="9" t="s">
        <v>21</v>
      </c>
      <c r="G16" s="9" t="s">
        <v>22</v>
      </c>
      <c r="H16" s="9" t="s">
        <v>23</v>
      </c>
      <c r="I16" s="9" t="s">
        <v>24</v>
      </c>
      <c r="J16" s="9" t="s">
        <v>25</v>
      </c>
      <c r="K16" s="10" t="s">
        <v>26</v>
      </c>
      <c r="L16" s="10" t="s">
        <v>27</v>
      </c>
      <c r="M16" s="9" t="s">
        <v>28</v>
      </c>
      <c r="N16" s="11" t="s">
        <v>29</v>
      </c>
      <c r="O16" s="12" t="s">
        <v>30</v>
      </c>
      <c r="P16" s="9" t="s">
        <v>31</v>
      </c>
    </row>
    <row r="17" spans="1:16" x14ac:dyDescent="0.25">
      <c r="A17" s="34">
        <v>1</v>
      </c>
      <c r="B17" s="34">
        <v>1</v>
      </c>
      <c r="C17" s="34" t="s">
        <v>2</v>
      </c>
      <c r="D17" s="34">
        <f>D25</f>
        <v>0</v>
      </c>
      <c r="E17" s="34" t="s">
        <v>3</v>
      </c>
      <c r="F17" s="34">
        <f t="shared" ref="F17:G20" si="1">F25</f>
        <v>0</v>
      </c>
      <c r="G17" s="34" t="str">
        <f t="shared" si="1"/>
        <v>3♥</v>
      </c>
      <c r="H17" s="34" t="s">
        <v>66</v>
      </c>
      <c r="I17" s="34" t="s">
        <v>66</v>
      </c>
      <c r="J17" s="34">
        <f t="shared" ref="J17:K20" si="2">J25</f>
        <v>7</v>
      </c>
      <c r="K17" s="34">
        <f t="shared" si="2"/>
        <v>100</v>
      </c>
      <c r="L17" s="34"/>
      <c r="M17" s="34">
        <f>M29</f>
        <v>6</v>
      </c>
      <c r="N17" s="34">
        <f>10-M17</f>
        <v>4</v>
      </c>
      <c r="O17" s="35">
        <f t="shared" ref="O17:O20" si="3">M17/12</f>
        <v>0.5</v>
      </c>
      <c r="P17" s="35">
        <f>100%-O17</f>
        <v>0.5</v>
      </c>
    </row>
    <row r="18" spans="1:16" x14ac:dyDescent="0.25">
      <c r="A18" s="34">
        <v>2</v>
      </c>
      <c r="B18" s="34">
        <v>1</v>
      </c>
      <c r="C18" s="34" t="s">
        <v>2</v>
      </c>
      <c r="D18" s="34">
        <f>D26</f>
        <v>0</v>
      </c>
      <c r="E18" s="34" t="s">
        <v>3</v>
      </c>
      <c r="F18" s="34">
        <f t="shared" si="1"/>
        <v>0</v>
      </c>
      <c r="G18" s="34" t="str">
        <f t="shared" si="1"/>
        <v>3♥</v>
      </c>
      <c r="H18" s="34" t="s">
        <v>66</v>
      </c>
      <c r="I18" s="34" t="s">
        <v>66</v>
      </c>
      <c r="J18" s="34">
        <f t="shared" si="2"/>
        <v>7</v>
      </c>
      <c r="K18" s="34">
        <f t="shared" si="2"/>
        <v>90</v>
      </c>
      <c r="L18" s="34"/>
      <c r="M18" s="34">
        <f>M36</f>
        <v>3</v>
      </c>
      <c r="N18" s="34">
        <f t="shared" ref="N18:N20" si="4">10-M18</f>
        <v>7</v>
      </c>
      <c r="O18" s="35">
        <f t="shared" si="3"/>
        <v>0.25</v>
      </c>
      <c r="P18" s="35">
        <f t="shared" ref="P18:P20" si="5">100%-O18</f>
        <v>0.75</v>
      </c>
    </row>
    <row r="19" spans="1:16" x14ac:dyDescent="0.25">
      <c r="A19" s="34">
        <v>3</v>
      </c>
      <c r="B19" s="34">
        <v>1</v>
      </c>
      <c r="C19" s="34" t="s">
        <v>2</v>
      </c>
      <c r="D19" s="34">
        <f>D27</f>
        <v>0</v>
      </c>
      <c r="E19" s="34" t="s">
        <v>3</v>
      </c>
      <c r="F19" s="34">
        <f t="shared" si="1"/>
        <v>0</v>
      </c>
      <c r="G19" s="34" t="str">
        <f t="shared" si="1"/>
        <v>4♠</v>
      </c>
      <c r="H19" s="34" t="s">
        <v>66</v>
      </c>
      <c r="I19" s="34" t="s">
        <v>66</v>
      </c>
      <c r="J19" s="34">
        <f t="shared" si="2"/>
        <v>11</v>
      </c>
      <c r="K19" s="34">
        <f t="shared" si="2"/>
        <v>90</v>
      </c>
      <c r="L19" s="34"/>
      <c r="M19" s="34">
        <f>M43</f>
        <v>3</v>
      </c>
      <c r="N19" s="34">
        <f t="shared" si="4"/>
        <v>7</v>
      </c>
      <c r="O19" s="35">
        <f t="shared" si="3"/>
        <v>0.25</v>
      </c>
      <c r="P19" s="35">
        <f t="shared" si="5"/>
        <v>0.75</v>
      </c>
    </row>
    <row r="20" spans="1:16" x14ac:dyDescent="0.25">
      <c r="A20" s="34">
        <v>4</v>
      </c>
      <c r="B20" s="34">
        <v>1</v>
      </c>
      <c r="C20" s="34" t="s">
        <v>2</v>
      </c>
      <c r="D20" s="34">
        <f>D28</f>
        <v>0</v>
      </c>
      <c r="E20" s="34" t="s">
        <v>3</v>
      </c>
      <c r="F20" s="34">
        <f t="shared" si="1"/>
        <v>0</v>
      </c>
      <c r="G20" s="34" t="str">
        <f t="shared" si="1"/>
        <v>3♥</v>
      </c>
      <c r="H20" s="34" t="s">
        <v>66</v>
      </c>
      <c r="I20" s="34" t="s">
        <v>66</v>
      </c>
      <c r="J20" s="34">
        <f>J28</f>
        <v>8</v>
      </c>
      <c r="K20" s="34">
        <f>K28</f>
        <v>50</v>
      </c>
      <c r="L20" s="34"/>
      <c r="M20" s="34">
        <f>M50</f>
        <v>0</v>
      </c>
      <c r="N20" s="34">
        <f t="shared" si="4"/>
        <v>10</v>
      </c>
      <c r="O20" s="35">
        <f t="shared" si="3"/>
        <v>0</v>
      </c>
      <c r="P20" s="35">
        <f t="shared" si="5"/>
        <v>1</v>
      </c>
    </row>
    <row r="21" spans="1:16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6" ht="23.25" x14ac:dyDescent="0.35">
      <c r="A22" s="14" t="s">
        <v>52</v>
      </c>
      <c r="B22" s="14"/>
      <c r="C22" s="14"/>
      <c r="D22" s="14"/>
      <c r="E22" s="14"/>
      <c r="F22" s="14"/>
    </row>
    <row r="24" spans="1:16" x14ac:dyDescent="0.25">
      <c r="A24" s="9" t="s">
        <v>43</v>
      </c>
      <c r="B24" s="9" t="s">
        <v>4</v>
      </c>
      <c r="C24" s="9" t="s">
        <v>18</v>
      </c>
      <c r="D24" s="41" t="s">
        <v>19</v>
      </c>
      <c r="E24" s="9" t="s">
        <v>20</v>
      </c>
      <c r="F24" s="41" t="s">
        <v>21</v>
      </c>
      <c r="G24" s="41" t="s">
        <v>22</v>
      </c>
      <c r="H24" s="41" t="s">
        <v>23</v>
      </c>
      <c r="I24" s="9" t="s">
        <v>24</v>
      </c>
      <c r="J24" s="41" t="s">
        <v>25</v>
      </c>
      <c r="K24" s="42" t="s">
        <v>26</v>
      </c>
      <c r="L24" s="10" t="s">
        <v>27</v>
      </c>
      <c r="M24" s="9" t="s">
        <v>44</v>
      </c>
    </row>
    <row r="25" spans="1:16" x14ac:dyDescent="0.25">
      <c r="A25" s="7">
        <v>1</v>
      </c>
      <c r="B25" s="7">
        <v>1</v>
      </c>
      <c r="C25" s="7" t="s">
        <v>2</v>
      </c>
      <c r="D25" s="36"/>
      <c r="E25" s="7" t="s">
        <v>3</v>
      </c>
      <c r="F25" s="36"/>
      <c r="G25" s="36" t="s">
        <v>32</v>
      </c>
      <c r="H25" s="36" t="s">
        <v>66</v>
      </c>
      <c r="I25" s="7" t="s">
        <v>66</v>
      </c>
      <c r="J25" s="36">
        <v>7</v>
      </c>
      <c r="K25" s="36">
        <v>100</v>
      </c>
      <c r="L25" s="7"/>
      <c r="M25" s="7" t="s">
        <v>45</v>
      </c>
      <c r="N25" s="40" t="s">
        <v>67</v>
      </c>
    </row>
    <row r="26" spans="1:16" x14ac:dyDescent="0.25">
      <c r="A26" s="6">
        <v>2</v>
      </c>
      <c r="B26" s="6">
        <v>1</v>
      </c>
      <c r="C26" s="6" t="s">
        <v>2</v>
      </c>
      <c r="D26" s="55"/>
      <c r="E26" s="6" t="s">
        <v>3</v>
      </c>
      <c r="F26" s="55"/>
      <c r="G26" s="58" t="s">
        <v>32</v>
      </c>
      <c r="H26" s="55" t="s">
        <v>66</v>
      </c>
      <c r="I26" s="6" t="s">
        <v>66</v>
      </c>
      <c r="J26" s="60">
        <v>7</v>
      </c>
      <c r="K26" s="59">
        <v>90</v>
      </c>
      <c r="L26" s="6"/>
      <c r="M26" s="6">
        <f>IF($K$25&gt;K26, 2, IF(K25&lt;K26, 0, 1))</f>
        <v>2</v>
      </c>
      <c r="N26" s="40" t="s">
        <v>67</v>
      </c>
    </row>
    <row r="27" spans="1:16" x14ac:dyDescent="0.25">
      <c r="A27" s="6">
        <v>3</v>
      </c>
      <c r="B27" s="6">
        <v>1</v>
      </c>
      <c r="C27" s="6" t="s">
        <v>2</v>
      </c>
      <c r="D27" s="55"/>
      <c r="E27" s="6" t="s">
        <v>3</v>
      </c>
      <c r="F27" s="55"/>
      <c r="G27" s="58" t="s">
        <v>36</v>
      </c>
      <c r="H27" s="55" t="s">
        <v>66</v>
      </c>
      <c r="I27" s="6" t="s">
        <v>66</v>
      </c>
      <c r="J27" s="60">
        <v>11</v>
      </c>
      <c r="K27" s="59">
        <v>90</v>
      </c>
      <c r="L27" s="6"/>
      <c r="M27" s="28">
        <f>IF($K$25&gt;K27, 2, IF(K25&lt;K27, 0, 1))</f>
        <v>2</v>
      </c>
      <c r="N27" s="40" t="s">
        <v>67</v>
      </c>
    </row>
    <row r="28" spans="1:16" x14ac:dyDescent="0.25">
      <c r="A28" s="6">
        <v>4</v>
      </c>
      <c r="B28" s="6">
        <v>1</v>
      </c>
      <c r="C28" s="6" t="s">
        <v>2</v>
      </c>
      <c r="D28" s="55"/>
      <c r="E28" s="6" t="s">
        <v>3</v>
      </c>
      <c r="F28" s="55"/>
      <c r="G28" s="58" t="s">
        <v>32</v>
      </c>
      <c r="H28" s="55" t="s">
        <v>66</v>
      </c>
      <c r="I28" s="6" t="s">
        <v>66</v>
      </c>
      <c r="J28" s="60">
        <v>8</v>
      </c>
      <c r="K28" s="59">
        <v>50</v>
      </c>
      <c r="L28" s="6"/>
      <c r="M28" s="28">
        <f t="shared" ref="M28" si="6">IF($K$25&gt;K28, 2, IF(K27&lt;K28, 0, 1))</f>
        <v>2</v>
      </c>
      <c r="N28" s="40" t="s">
        <v>67</v>
      </c>
    </row>
    <row r="29" spans="1:16" x14ac:dyDescent="0.25">
      <c r="L29" s="17" t="s">
        <v>46</v>
      </c>
      <c r="M29" s="18">
        <f>SUM(M26:M28)</f>
        <v>6</v>
      </c>
    </row>
    <row r="31" spans="1:16" x14ac:dyDescent="0.25">
      <c r="A31" s="9" t="s">
        <v>43</v>
      </c>
      <c r="B31" s="9" t="s">
        <v>4</v>
      </c>
      <c r="C31" s="9" t="s">
        <v>18</v>
      </c>
      <c r="D31" s="9" t="s">
        <v>19</v>
      </c>
      <c r="E31" s="9" t="s">
        <v>20</v>
      </c>
      <c r="F31" s="9" t="s">
        <v>21</v>
      </c>
      <c r="G31" s="9" t="s">
        <v>22</v>
      </c>
      <c r="H31" s="9" t="s">
        <v>23</v>
      </c>
      <c r="I31" s="9" t="s">
        <v>24</v>
      </c>
      <c r="J31" s="9" t="s">
        <v>25</v>
      </c>
      <c r="K31" s="10" t="s">
        <v>26</v>
      </c>
      <c r="L31" s="10" t="s">
        <v>27</v>
      </c>
      <c r="M31" s="9" t="s">
        <v>44</v>
      </c>
    </row>
    <row r="32" spans="1:16" x14ac:dyDescent="0.25">
      <c r="A32" s="6">
        <v>1</v>
      </c>
      <c r="B32" s="6">
        <v>1</v>
      </c>
      <c r="C32" s="6" t="str">
        <f>C25</f>
        <v>NS</v>
      </c>
      <c r="D32" s="6">
        <f t="shared" ref="D32:D35" si="7">D17</f>
        <v>0</v>
      </c>
      <c r="E32" s="6" t="str">
        <f>E25</f>
        <v>EW</v>
      </c>
      <c r="F32" s="6">
        <f>F17</f>
        <v>0</v>
      </c>
      <c r="G32" s="6" t="str">
        <f>G25</f>
        <v>3♥</v>
      </c>
      <c r="H32" s="57" t="s">
        <v>66</v>
      </c>
      <c r="I32" s="6" t="s">
        <v>66</v>
      </c>
      <c r="J32" s="6">
        <f t="shared" ref="J32:K35" si="8">J25</f>
        <v>7</v>
      </c>
      <c r="K32" s="6">
        <f t="shared" si="8"/>
        <v>100</v>
      </c>
      <c r="L32" s="6"/>
      <c r="M32" s="6">
        <f>IF($K$33&gt;K32, 2, IF($K$33&lt;K32, 0, 1))</f>
        <v>0</v>
      </c>
    </row>
    <row r="33" spans="1:13" x14ac:dyDescent="0.25">
      <c r="A33" s="7">
        <v>2</v>
      </c>
      <c r="B33" s="7">
        <v>1</v>
      </c>
      <c r="C33" s="7" t="str">
        <f>C26</f>
        <v>NS</v>
      </c>
      <c r="D33" s="7">
        <f t="shared" si="7"/>
        <v>0</v>
      </c>
      <c r="E33" s="7" t="str">
        <f>E26</f>
        <v>EW</v>
      </c>
      <c r="F33" s="7">
        <f>F18</f>
        <v>0</v>
      </c>
      <c r="G33" s="7" t="str">
        <f>G26</f>
        <v>3♥</v>
      </c>
      <c r="H33" s="56" t="s">
        <v>66</v>
      </c>
      <c r="I33" s="7" t="s">
        <v>66</v>
      </c>
      <c r="J33" s="7">
        <f t="shared" si="8"/>
        <v>7</v>
      </c>
      <c r="K33" s="7">
        <f t="shared" si="8"/>
        <v>90</v>
      </c>
      <c r="L33" s="7"/>
      <c r="M33" s="7" t="s">
        <v>45</v>
      </c>
    </row>
    <row r="34" spans="1:13" x14ac:dyDescent="0.25">
      <c r="A34" s="6">
        <v>3</v>
      </c>
      <c r="B34" s="6">
        <v>1</v>
      </c>
      <c r="C34" s="6" t="str">
        <f>C27</f>
        <v>NS</v>
      </c>
      <c r="D34" s="6">
        <f t="shared" si="7"/>
        <v>0</v>
      </c>
      <c r="E34" s="6" t="str">
        <f>E27</f>
        <v>EW</v>
      </c>
      <c r="F34" s="6">
        <f>F27</f>
        <v>0</v>
      </c>
      <c r="G34" s="6" t="str">
        <f>G27</f>
        <v>4♠</v>
      </c>
      <c r="H34" s="57" t="s">
        <v>66</v>
      </c>
      <c r="I34" s="6" t="s">
        <v>66</v>
      </c>
      <c r="J34" s="6">
        <f t="shared" si="8"/>
        <v>11</v>
      </c>
      <c r="K34" s="6">
        <f t="shared" si="8"/>
        <v>90</v>
      </c>
      <c r="L34" s="6"/>
      <c r="M34" s="6">
        <f>IF($K$33&gt;K34, 2, IF($K$33&lt;K34, 0, 1))</f>
        <v>1</v>
      </c>
    </row>
    <row r="35" spans="1:13" x14ac:dyDescent="0.25">
      <c r="A35" s="6">
        <v>4</v>
      </c>
      <c r="B35" s="6">
        <v>1</v>
      </c>
      <c r="C35" s="6" t="str">
        <f>C28</f>
        <v>NS</v>
      </c>
      <c r="D35" s="6">
        <f t="shared" si="7"/>
        <v>0</v>
      </c>
      <c r="E35" s="6" t="str">
        <f>E28</f>
        <v>EW</v>
      </c>
      <c r="F35" s="6">
        <f>F20</f>
        <v>0</v>
      </c>
      <c r="G35" s="6" t="str">
        <f>G28</f>
        <v>3♥</v>
      </c>
      <c r="H35" s="57" t="s">
        <v>66</v>
      </c>
      <c r="I35" s="6" t="s">
        <v>66</v>
      </c>
      <c r="J35" s="6">
        <f t="shared" si="8"/>
        <v>8</v>
      </c>
      <c r="K35" s="6">
        <f t="shared" si="8"/>
        <v>50</v>
      </c>
      <c r="L35" s="6"/>
      <c r="M35" s="6">
        <f>IF($K$33&gt;K35, 2, IF($K$33&lt;K35, 0, 1))</f>
        <v>2</v>
      </c>
    </row>
    <row r="36" spans="1:13" x14ac:dyDescent="0.25">
      <c r="L36" s="17" t="s">
        <v>46</v>
      </c>
      <c r="M36" s="18">
        <f>SUM(M32:M35)</f>
        <v>3</v>
      </c>
    </row>
    <row r="38" spans="1:13" x14ac:dyDescent="0.25">
      <c r="A38" s="9" t="s">
        <v>43</v>
      </c>
      <c r="B38" s="9" t="s">
        <v>4</v>
      </c>
      <c r="C38" s="9" t="s">
        <v>18</v>
      </c>
      <c r="D38" s="9" t="s">
        <v>19</v>
      </c>
      <c r="E38" s="9" t="s">
        <v>20</v>
      </c>
      <c r="F38" s="9" t="s">
        <v>21</v>
      </c>
      <c r="G38" s="9" t="s">
        <v>22</v>
      </c>
      <c r="H38" s="9" t="s">
        <v>23</v>
      </c>
      <c r="I38" s="9" t="s">
        <v>24</v>
      </c>
      <c r="J38" s="9" t="s">
        <v>25</v>
      </c>
      <c r="K38" s="10" t="s">
        <v>26</v>
      </c>
      <c r="L38" s="10" t="s">
        <v>27</v>
      </c>
      <c r="M38" s="9" t="s">
        <v>44</v>
      </c>
    </row>
    <row r="39" spans="1:13" x14ac:dyDescent="0.25">
      <c r="A39" s="6">
        <v>1</v>
      </c>
      <c r="B39" s="6">
        <v>1</v>
      </c>
      <c r="C39" s="6" t="str">
        <f>C25</f>
        <v>NS</v>
      </c>
      <c r="D39" s="6">
        <f>D17</f>
        <v>0</v>
      </c>
      <c r="E39" s="6" t="str">
        <f>E25</f>
        <v>EW</v>
      </c>
      <c r="F39" s="6">
        <f>F17</f>
        <v>0</v>
      </c>
      <c r="G39" s="31" t="str">
        <f>G32</f>
        <v>3♥</v>
      </c>
      <c r="H39" s="6" t="s">
        <v>66</v>
      </c>
      <c r="I39" s="6" t="s">
        <v>66</v>
      </c>
      <c r="J39" s="31">
        <f t="shared" ref="J39:K42" si="9">J32</f>
        <v>7</v>
      </c>
      <c r="K39" s="31">
        <f t="shared" si="9"/>
        <v>100</v>
      </c>
      <c r="L39" s="6"/>
      <c r="M39" s="6">
        <f>IF($K$41&gt;K39, 2, IF($K$41&lt;K39, 0, 1))</f>
        <v>0</v>
      </c>
    </row>
    <row r="40" spans="1:13" x14ac:dyDescent="0.25">
      <c r="A40" s="6">
        <v>2</v>
      </c>
      <c r="B40" s="6">
        <v>1</v>
      </c>
      <c r="C40" s="6" t="str">
        <f>C26</f>
        <v>NS</v>
      </c>
      <c r="D40" s="6">
        <f>D18</f>
        <v>0</v>
      </c>
      <c r="E40" s="6" t="str">
        <f>E26</f>
        <v>EW</v>
      </c>
      <c r="F40" s="6">
        <f>F18</f>
        <v>0</v>
      </c>
      <c r="G40" s="31" t="str">
        <f>G33</f>
        <v>3♥</v>
      </c>
      <c r="H40" s="31" t="s">
        <v>66</v>
      </c>
      <c r="I40" s="31" t="s">
        <v>66</v>
      </c>
      <c r="J40" s="31">
        <f t="shared" si="9"/>
        <v>7</v>
      </c>
      <c r="K40" s="31">
        <f t="shared" si="9"/>
        <v>90</v>
      </c>
      <c r="L40" s="6"/>
      <c r="M40" s="6">
        <f>IF($K$41&gt;K40, 2, IF($K$41&lt;K40, 0, 1))</f>
        <v>1</v>
      </c>
    </row>
    <row r="41" spans="1:13" x14ac:dyDescent="0.25">
      <c r="A41" s="7">
        <v>3</v>
      </c>
      <c r="B41" s="7">
        <v>1</v>
      </c>
      <c r="C41" s="7" t="str">
        <f>C27</f>
        <v>NS</v>
      </c>
      <c r="D41" s="7">
        <f>D19</f>
        <v>0</v>
      </c>
      <c r="E41" s="7" t="str">
        <f>E27</f>
        <v>EW</v>
      </c>
      <c r="F41" s="7">
        <f>F19</f>
        <v>0</v>
      </c>
      <c r="G41" s="32" t="str">
        <f>G34</f>
        <v>4♠</v>
      </c>
      <c r="H41" s="32" t="s">
        <v>66</v>
      </c>
      <c r="I41" s="32" t="s">
        <v>66</v>
      </c>
      <c r="J41" s="32">
        <f t="shared" si="9"/>
        <v>11</v>
      </c>
      <c r="K41" s="32">
        <f t="shared" si="9"/>
        <v>90</v>
      </c>
      <c r="L41" s="7"/>
      <c r="M41" s="7" t="s">
        <v>45</v>
      </c>
    </row>
    <row r="42" spans="1:13" x14ac:dyDescent="0.25">
      <c r="A42" s="6">
        <v>4</v>
      </c>
      <c r="B42" s="6">
        <v>1</v>
      </c>
      <c r="C42" s="6" t="str">
        <f>C28</f>
        <v>NS</v>
      </c>
      <c r="D42" s="6">
        <f>D20</f>
        <v>0</v>
      </c>
      <c r="E42" s="6" t="str">
        <f>E28</f>
        <v>EW</v>
      </c>
      <c r="F42" s="6">
        <f>F20</f>
        <v>0</v>
      </c>
      <c r="G42" s="31" t="str">
        <f>G35</f>
        <v>3♥</v>
      </c>
      <c r="H42" s="6" t="s">
        <v>66</v>
      </c>
      <c r="I42" s="6" t="s">
        <v>66</v>
      </c>
      <c r="J42" s="31">
        <f t="shared" si="9"/>
        <v>8</v>
      </c>
      <c r="K42" s="31">
        <f t="shared" si="9"/>
        <v>50</v>
      </c>
      <c r="L42" s="6"/>
      <c r="M42" s="6">
        <f>IF($K$41&gt;K42, 2, IF($K$41&lt;K42, 0, 1))</f>
        <v>2</v>
      </c>
    </row>
    <row r="43" spans="1:13" x14ac:dyDescent="0.25">
      <c r="L43" s="17" t="s">
        <v>46</v>
      </c>
      <c r="M43" s="18">
        <f>SUM(M39:M42)</f>
        <v>3</v>
      </c>
    </row>
    <row r="45" spans="1:13" x14ac:dyDescent="0.25">
      <c r="A45" s="9" t="s">
        <v>43</v>
      </c>
      <c r="B45" s="9" t="s">
        <v>4</v>
      </c>
      <c r="C45" s="9" t="s">
        <v>18</v>
      </c>
      <c r="D45" s="9" t="s">
        <v>19</v>
      </c>
      <c r="E45" s="9" t="s">
        <v>20</v>
      </c>
      <c r="F45" s="9" t="s">
        <v>21</v>
      </c>
      <c r="G45" s="9" t="s">
        <v>22</v>
      </c>
      <c r="H45" s="9" t="s">
        <v>23</v>
      </c>
      <c r="I45" s="9" t="s">
        <v>24</v>
      </c>
      <c r="J45" s="9" t="s">
        <v>25</v>
      </c>
      <c r="K45" s="10" t="s">
        <v>26</v>
      </c>
      <c r="L45" s="10" t="s">
        <v>27</v>
      </c>
      <c r="M45" s="9" t="s">
        <v>44</v>
      </c>
    </row>
    <row r="46" spans="1:13" x14ac:dyDescent="0.25">
      <c r="A46" s="6">
        <v>1</v>
      </c>
      <c r="B46" s="6">
        <v>1</v>
      </c>
      <c r="C46" s="6" t="str">
        <f>C25</f>
        <v>NS</v>
      </c>
      <c r="D46" s="6">
        <f>D17</f>
        <v>0</v>
      </c>
      <c r="E46" s="6" t="str">
        <f>E25</f>
        <v>EW</v>
      </c>
      <c r="F46" s="6">
        <f>F17</f>
        <v>0</v>
      </c>
      <c r="G46" s="31" t="str">
        <f>G39</f>
        <v>3♥</v>
      </c>
      <c r="H46" s="6" t="s">
        <v>66</v>
      </c>
      <c r="I46" s="6" t="s">
        <v>66</v>
      </c>
      <c r="J46" s="31">
        <f t="shared" ref="J46:K49" si="10">J39</f>
        <v>7</v>
      </c>
      <c r="K46" s="31">
        <f t="shared" si="10"/>
        <v>100</v>
      </c>
      <c r="L46" s="6"/>
      <c r="M46" s="31">
        <f t="shared" ref="M46:M47" si="11">IF($K$49&gt;K46, 2, IF($K$49&lt;K46, 0, 1))</f>
        <v>0</v>
      </c>
    </row>
    <row r="47" spans="1:13" x14ac:dyDescent="0.25">
      <c r="A47" s="6">
        <v>2</v>
      </c>
      <c r="B47" s="6">
        <v>1</v>
      </c>
      <c r="C47" s="6" t="str">
        <f>C26</f>
        <v>NS</v>
      </c>
      <c r="D47" s="6">
        <f>D18</f>
        <v>0</v>
      </c>
      <c r="E47" s="6" t="str">
        <f>E26</f>
        <v>EW</v>
      </c>
      <c r="F47" s="6">
        <f>F18</f>
        <v>0</v>
      </c>
      <c r="G47" s="31" t="str">
        <f>G40</f>
        <v>3♥</v>
      </c>
      <c r="H47" s="31" t="s">
        <v>66</v>
      </c>
      <c r="I47" s="31" t="s">
        <v>66</v>
      </c>
      <c r="J47" s="31">
        <f t="shared" si="10"/>
        <v>7</v>
      </c>
      <c r="K47" s="31">
        <f t="shared" si="10"/>
        <v>90</v>
      </c>
      <c r="L47" s="6"/>
      <c r="M47" s="31">
        <f t="shared" si="11"/>
        <v>0</v>
      </c>
    </row>
    <row r="48" spans="1:13" x14ac:dyDescent="0.25">
      <c r="A48" s="16">
        <v>3</v>
      </c>
      <c r="B48" s="16">
        <v>1</v>
      </c>
      <c r="C48" s="16" t="str">
        <f>C27</f>
        <v>NS</v>
      </c>
      <c r="D48" s="16">
        <f>D19</f>
        <v>0</v>
      </c>
      <c r="E48" s="16" t="str">
        <f>E27</f>
        <v>EW</v>
      </c>
      <c r="F48" s="16">
        <f>F19</f>
        <v>0</v>
      </c>
      <c r="G48" s="31" t="str">
        <f>G41</f>
        <v>4♠</v>
      </c>
      <c r="H48" s="16" t="s">
        <v>66</v>
      </c>
      <c r="I48" s="16" t="s">
        <v>66</v>
      </c>
      <c r="J48" s="31">
        <f t="shared" si="10"/>
        <v>11</v>
      </c>
      <c r="K48" s="31">
        <f t="shared" si="10"/>
        <v>90</v>
      </c>
      <c r="L48" s="16"/>
      <c r="M48" s="6">
        <f>IF($K$49&gt;K48, 2, IF($K$49&lt;K48, 0, 1))</f>
        <v>0</v>
      </c>
    </row>
    <row r="49" spans="1:16" x14ac:dyDescent="0.25">
      <c r="A49" s="7">
        <v>4</v>
      </c>
      <c r="B49" s="7">
        <v>1</v>
      </c>
      <c r="C49" s="7" t="str">
        <f>C28</f>
        <v>NS</v>
      </c>
      <c r="D49" s="7">
        <f>D20</f>
        <v>0</v>
      </c>
      <c r="E49" s="7" t="str">
        <f>E28</f>
        <v>EW</v>
      </c>
      <c r="F49" s="7">
        <f>F20</f>
        <v>0</v>
      </c>
      <c r="G49" s="32" t="str">
        <f>G42</f>
        <v>3♥</v>
      </c>
      <c r="H49" s="32" t="s">
        <v>66</v>
      </c>
      <c r="I49" s="32" t="s">
        <v>66</v>
      </c>
      <c r="J49" s="32">
        <f t="shared" si="10"/>
        <v>8</v>
      </c>
      <c r="K49" s="32">
        <f t="shared" si="10"/>
        <v>50</v>
      </c>
      <c r="L49" s="7"/>
      <c r="M49" s="7" t="s">
        <v>45</v>
      </c>
    </row>
    <row r="50" spans="1:16" x14ac:dyDescent="0.25">
      <c r="L50" s="17" t="s">
        <v>46</v>
      </c>
      <c r="M50" s="18">
        <f>SUM(M46:M49)</f>
        <v>0</v>
      </c>
    </row>
    <row r="52" spans="1:16" ht="21" x14ac:dyDescent="0.35">
      <c r="A52" s="8" t="s">
        <v>70</v>
      </c>
    </row>
    <row r="54" spans="1:16" x14ac:dyDescent="0.25">
      <c r="A54" s="9" t="s">
        <v>17</v>
      </c>
      <c r="B54" s="9" t="s">
        <v>4</v>
      </c>
      <c r="C54" s="9" t="s">
        <v>18</v>
      </c>
      <c r="D54" s="9" t="s">
        <v>19</v>
      </c>
      <c r="E54" s="9" t="s">
        <v>20</v>
      </c>
      <c r="F54" s="9" t="s">
        <v>21</v>
      </c>
      <c r="G54" s="9" t="s">
        <v>22</v>
      </c>
      <c r="H54" s="9" t="s">
        <v>23</v>
      </c>
      <c r="I54" s="9" t="s">
        <v>24</v>
      </c>
      <c r="J54" s="9" t="s">
        <v>25</v>
      </c>
      <c r="K54" s="10" t="s">
        <v>26</v>
      </c>
      <c r="L54" s="10" t="s">
        <v>27</v>
      </c>
      <c r="M54" s="9" t="s">
        <v>28</v>
      </c>
      <c r="N54" s="11" t="s">
        <v>29</v>
      </c>
      <c r="O54" s="12" t="s">
        <v>30</v>
      </c>
      <c r="P54" s="9" t="s">
        <v>31</v>
      </c>
    </row>
    <row r="55" spans="1:16" x14ac:dyDescent="0.25">
      <c r="A55" s="50">
        <v>1</v>
      </c>
      <c r="B55" s="50">
        <v>2</v>
      </c>
      <c r="C55" s="50" t="s">
        <v>2</v>
      </c>
      <c r="D55" s="50">
        <f>D63</f>
        <v>0</v>
      </c>
      <c r="E55" s="50" t="s">
        <v>3</v>
      </c>
      <c r="F55" s="50">
        <f t="shared" ref="F55:G58" si="12">F63</f>
        <v>0</v>
      </c>
      <c r="G55" s="50" t="str">
        <f t="shared" si="12"/>
        <v>3♥</v>
      </c>
      <c r="H55" s="50" t="s">
        <v>66</v>
      </c>
      <c r="I55" s="50" t="s">
        <v>66</v>
      </c>
      <c r="J55" s="50">
        <f t="shared" ref="J55:K57" si="13">J63</f>
        <v>7</v>
      </c>
      <c r="K55" s="50">
        <f t="shared" si="13"/>
        <v>100</v>
      </c>
      <c r="L55" s="50"/>
      <c r="M55" s="50">
        <f>M67</f>
        <v>4</v>
      </c>
      <c r="N55" s="50">
        <f>6-M55</f>
        <v>2</v>
      </c>
      <c r="O55" s="51">
        <f>M55/6</f>
        <v>0.66666666666666663</v>
      </c>
      <c r="P55" s="51">
        <f>100%-O55</f>
        <v>0.33333333333333337</v>
      </c>
    </row>
    <row r="56" spans="1:16" x14ac:dyDescent="0.25">
      <c r="A56" s="50">
        <v>2</v>
      </c>
      <c r="B56" s="50">
        <v>2</v>
      </c>
      <c r="C56" s="50" t="s">
        <v>2</v>
      </c>
      <c r="D56" s="50">
        <f>D64</f>
        <v>0</v>
      </c>
      <c r="E56" s="50" t="s">
        <v>3</v>
      </c>
      <c r="F56" s="50">
        <f t="shared" si="12"/>
        <v>0</v>
      </c>
      <c r="G56" s="50" t="str">
        <f t="shared" si="12"/>
        <v>3♥</v>
      </c>
      <c r="H56" s="50" t="s">
        <v>66</v>
      </c>
      <c r="I56" s="50" t="s">
        <v>66</v>
      </c>
      <c r="J56" s="50">
        <f t="shared" si="13"/>
        <v>7</v>
      </c>
      <c r="K56" s="50">
        <f t="shared" si="13"/>
        <v>100</v>
      </c>
      <c r="L56" s="50"/>
      <c r="M56" s="50">
        <f>M74</f>
        <v>4</v>
      </c>
      <c r="N56" s="50">
        <f t="shared" ref="N56:N58" si="14">6-M56</f>
        <v>2</v>
      </c>
      <c r="O56" s="51">
        <f t="shared" ref="O56:O58" si="15">M56/6</f>
        <v>0.66666666666666663</v>
      </c>
      <c r="P56" s="51">
        <f t="shared" ref="P56:P58" si="16">100%-O56</f>
        <v>0.33333333333333337</v>
      </c>
    </row>
    <row r="57" spans="1:16" x14ac:dyDescent="0.25">
      <c r="A57" s="50">
        <v>3</v>
      </c>
      <c r="B57" s="50">
        <v>2</v>
      </c>
      <c r="C57" s="50" t="s">
        <v>2</v>
      </c>
      <c r="D57" s="50">
        <f>D65</f>
        <v>0</v>
      </c>
      <c r="E57" s="50" t="s">
        <v>3</v>
      </c>
      <c r="F57" s="50">
        <f t="shared" si="12"/>
        <v>0</v>
      </c>
      <c r="G57" s="50" t="str">
        <f t="shared" si="12"/>
        <v>4♠</v>
      </c>
      <c r="H57" s="50" t="s">
        <v>66</v>
      </c>
      <c r="I57" s="50" t="s">
        <v>66</v>
      </c>
      <c r="J57" s="50">
        <f t="shared" si="13"/>
        <v>11</v>
      </c>
      <c r="K57" s="50">
        <f t="shared" si="13"/>
        <v>40</v>
      </c>
      <c r="L57" s="50"/>
      <c r="M57" s="50">
        <f>M81</f>
        <v>0</v>
      </c>
      <c r="N57" s="50">
        <f t="shared" si="14"/>
        <v>6</v>
      </c>
      <c r="O57" s="51">
        <f t="shared" si="15"/>
        <v>0</v>
      </c>
      <c r="P57" s="51">
        <f t="shared" si="16"/>
        <v>1</v>
      </c>
    </row>
    <row r="58" spans="1:16" x14ac:dyDescent="0.25">
      <c r="A58" s="50">
        <v>4</v>
      </c>
      <c r="B58" s="50">
        <v>2</v>
      </c>
      <c r="C58" s="50" t="s">
        <v>2</v>
      </c>
      <c r="D58" s="50">
        <f>D66</f>
        <v>0</v>
      </c>
      <c r="E58" s="50" t="s">
        <v>3</v>
      </c>
      <c r="F58" s="50">
        <f t="shared" si="12"/>
        <v>0</v>
      </c>
      <c r="G58" s="50" t="str">
        <f t="shared" si="12"/>
        <v>3♥</v>
      </c>
      <c r="H58" s="50" t="s">
        <v>66</v>
      </c>
      <c r="I58" s="50" t="s">
        <v>66</v>
      </c>
      <c r="J58" s="50">
        <v>8</v>
      </c>
      <c r="K58" s="50">
        <f>K66</f>
        <v>100</v>
      </c>
      <c r="L58" s="50"/>
      <c r="M58" s="50">
        <f>M88</f>
        <v>2</v>
      </c>
      <c r="N58" s="50">
        <f t="shared" si="14"/>
        <v>4</v>
      </c>
      <c r="O58" s="51">
        <f t="shared" si="15"/>
        <v>0.33333333333333331</v>
      </c>
      <c r="P58" s="51">
        <f t="shared" si="16"/>
        <v>0.66666666666666674</v>
      </c>
    </row>
    <row r="59" spans="1:16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6" ht="23.25" x14ac:dyDescent="0.35">
      <c r="A60" s="14" t="s">
        <v>54</v>
      </c>
      <c r="B60" s="14"/>
      <c r="C60" s="14"/>
      <c r="D60" s="14"/>
      <c r="E60" s="14"/>
      <c r="F60" s="14"/>
    </row>
    <row r="62" spans="1:16" x14ac:dyDescent="0.25">
      <c r="A62" s="9" t="s">
        <v>43</v>
      </c>
      <c r="B62" s="9" t="s">
        <v>4</v>
      </c>
      <c r="C62" s="9" t="s">
        <v>18</v>
      </c>
      <c r="D62" s="41" t="s">
        <v>19</v>
      </c>
      <c r="E62" s="9" t="s">
        <v>20</v>
      </c>
      <c r="F62" s="41" t="s">
        <v>21</v>
      </c>
      <c r="G62" s="41" t="s">
        <v>22</v>
      </c>
      <c r="H62" s="41" t="s">
        <v>23</v>
      </c>
      <c r="I62" s="9" t="s">
        <v>24</v>
      </c>
      <c r="J62" s="41" t="s">
        <v>25</v>
      </c>
      <c r="K62" s="42" t="s">
        <v>26</v>
      </c>
      <c r="L62" s="10" t="s">
        <v>27</v>
      </c>
      <c r="M62" s="9" t="s">
        <v>44</v>
      </c>
    </row>
    <row r="63" spans="1:16" x14ac:dyDescent="0.25">
      <c r="A63" s="7">
        <v>1</v>
      </c>
      <c r="B63" s="7">
        <v>2</v>
      </c>
      <c r="C63" s="7" t="s">
        <v>2</v>
      </c>
      <c r="D63" s="36"/>
      <c r="E63" s="7" t="s">
        <v>3</v>
      </c>
      <c r="F63" s="36"/>
      <c r="G63" s="36" t="s">
        <v>32</v>
      </c>
      <c r="H63" s="36" t="s">
        <v>66</v>
      </c>
      <c r="I63" s="7" t="s">
        <v>66</v>
      </c>
      <c r="J63" s="36">
        <v>7</v>
      </c>
      <c r="K63" s="36">
        <v>100</v>
      </c>
      <c r="L63" s="7"/>
      <c r="M63" s="7" t="s">
        <v>45</v>
      </c>
      <c r="N63" s="40" t="s">
        <v>67</v>
      </c>
    </row>
    <row r="64" spans="1:16" x14ac:dyDescent="0.25">
      <c r="A64" s="6">
        <v>2</v>
      </c>
      <c r="B64" s="6">
        <v>2</v>
      </c>
      <c r="C64" s="6" t="s">
        <v>2</v>
      </c>
      <c r="D64" s="55"/>
      <c r="E64" s="6" t="s">
        <v>3</v>
      </c>
      <c r="F64" s="55"/>
      <c r="G64" s="58" t="s">
        <v>32</v>
      </c>
      <c r="H64" s="55" t="s">
        <v>66</v>
      </c>
      <c r="I64" s="6" t="s">
        <v>66</v>
      </c>
      <c r="J64" s="60">
        <v>7</v>
      </c>
      <c r="K64" s="59">
        <v>100</v>
      </c>
      <c r="L64" s="6"/>
      <c r="M64" s="6">
        <f>IF($K$63&lt;K64, 2, IF($K$63&lt;K64, 0, 1))</f>
        <v>1</v>
      </c>
      <c r="N64" s="40" t="s">
        <v>67</v>
      </c>
    </row>
    <row r="65" spans="1:14" x14ac:dyDescent="0.25">
      <c r="A65" s="6">
        <v>3</v>
      </c>
      <c r="B65" s="6">
        <v>2</v>
      </c>
      <c r="C65" s="6" t="s">
        <v>2</v>
      </c>
      <c r="D65" s="55"/>
      <c r="E65" s="6" t="s">
        <v>3</v>
      </c>
      <c r="F65" s="55"/>
      <c r="G65" s="58" t="s">
        <v>36</v>
      </c>
      <c r="H65" s="55" t="s">
        <v>66</v>
      </c>
      <c r="I65" s="6" t="s">
        <v>66</v>
      </c>
      <c r="J65" s="60">
        <v>11</v>
      </c>
      <c r="K65" s="59">
        <v>40</v>
      </c>
      <c r="L65" s="6"/>
      <c r="M65" s="6">
        <f t="shared" ref="M65:M66" si="17">IF($K$63&gt;K65, 2, IF($K$63&lt;K65, 0, 1))</f>
        <v>2</v>
      </c>
      <c r="N65" s="40" t="s">
        <v>67</v>
      </c>
    </row>
    <row r="66" spans="1:14" x14ac:dyDescent="0.25">
      <c r="A66" s="6">
        <v>4</v>
      </c>
      <c r="B66" s="6">
        <v>2</v>
      </c>
      <c r="C66" s="6" t="s">
        <v>2</v>
      </c>
      <c r="D66" s="55"/>
      <c r="E66" s="6" t="s">
        <v>3</v>
      </c>
      <c r="F66" s="55"/>
      <c r="G66" s="58" t="s">
        <v>32</v>
      </c>
      <c r="H66" s="55" t="s">
        <v>66</v>
      </c>
      <c r="I66" s="6" t="s">
        <v>66</v>
      </c>
      <c r="J66" s="60">
        <f>J58</f>
        <v>8</v>
      </c>
      <c r="K66" s="59">
        <v>100</v>
      </c>
      <c r="L66" s="6"/>
      <c r="M66" s="6">
        <f t="shared" si="17"/>
        <v>1</v>
      </c>
      <c r="N66" s="40" t="s">
        <v>67</v>
      </c>
    </row>
    <row r="67" spans="1:14" x14ac:dyDescent="0.25">
      <c r="L67" s="17" t="s">
        <v>46</v>
      </c>
      <c r="M67" s="18">
        <f>SUM(M64:M66)</f>
        <v>4</v>
      </c>
    </row>
    <row r="69" spans="1:14" x14ac:dyDescent="0.25">
      <c r="A69" s="9" t="s">
        <v>43</v>
      </c>
      <c r="B69" s="9" t="s">
        <v>4</v>
      </c>
      <c r="C69" s="9" t="s">
        <v>18</v>
      </c>
      <c r="D69" s="9" t="s">
        <v>19</v>
      </c>
      <c r="E69" s="9" t="s">
        <v>20</v>
      </c>
      <c r="F69" s="9" t="s">
        <v>21</v>
      </c>
      <c r="G69" s="9" t="s">
        <v>22</v>
      </c>
      <c r="H69" s="9" t="s">
        <v>23</v>
      </c>
      <c r="I69" s="9" t="s">
        <v>24</v>
      </c>
      <c r="J69" s="9" t="s">
        <v>25</v>
      </c>
      <c r="K69" s="10" t="s">
        <v>26</v>
      </c>
      <c r="L69" s="10" t="s">
        <v>27</v>
      </c>
      <c r="M69" s="9" t="s">
        <v>44</v>
      </c>
    </row>
    <row r="70" spans="1:14" x14ac:dyDescent="0.25">
      <c r="A70" s="6">
        <v>1</v>
      </c>
      <c r="B70" s="6">
        <v>2</v>
      </c>
      <c r="C70" s="6" t="str">
        <f t="shared" ref="C70:F73" si="18">C63</f>
        <v>NS</v>
      </c>
      <c r="D70" s="6">
        <f t="shared" si="18"/>
        <v>0</v>
      </c>
      <c r="E70" s="6" t="str">
        <f t="shared" si="18"/>
        <v>EW</v>
      </c>
      <c r="F70" s="6">
        <f t="shared" si="18"/>
        <v>0</v>
      </c>
      <c r="G70" s="6" t="str">
        <f>G63</f>
        <v>3♥</v>
      </c>
      <c r="H70" s="6" t="s">
        <v>66</v>
      </c>
      <c r="I70" s="6" t="s">
        <v>66</v>
      </c>
      <c r="J70" s="6">
        <f t="shared" ref="J70:K73" si="19">J63</f>
        <v>7</v>
      </c>
      <c r="K70" s="6">
        <f t="shared" si="19"/>
        <v>100</v>
      </c>
      <c r="L70" s="6"/>
      <c r="M70" s="6">
        <f>IF($K$71&gt;K70, 2, IF($K$71&lt;K70, 0, 1))</f>
        <v>1</v>
      </c>
    </row>
    <row r="71" spans="1:14" x14ac:dyDescent="0.25">
      <c r="A71" s="7">
        <v>2</v>
      </c>
      <c r="B71" s="7">
        <v>2</v>
      </c>
      <c r="C71" s="7" t="str">
        <f t="shared" si="18"/>
        <v>NS</v>
      </c>
      <c r="D71" s="7">
        <f t="shared" si="18"/>
        <v>0</v>
      </c>
      <c r="E71" s="7" t="str">
        <f t="shared" si="18"/>
        <v>EW</v>
      </c>
      <c r="F71" s="7">
        <f t="shared" si="18"/>
        <v>0</v>
      </c>
      <c r="G71" s="7" t="str">
        <f>G64</f>
        <v>3♥</v>
      </c>
      <c r="H71" s="7" t="s">
        <v>66</v>
      </c>
      <c r="I71" s="7" t="s">
        <v>66</v>
      </c>
      <c r="J71" s="7">
        <f t="shared" si="19"/>
        <v>7</v>
      </c>
      <c r="K71" s="7">
        <f t="shared" si="19"/>
        <v>100</v>
      </c>
      <c r="L71" s="7"/>
      <c r="M71" s="7" t="s">
        <v>45</v>
      </c>
    </row>
    <row r="72" spans="1:14" x14ac:dyDescent="0.25">
      <c r="A72" s="6">
        <v>3</v>
      </c>
      <c r="B72" s="6">
        <v>2</v>
      </c>
      <c r="C72" s="6" t="str">
        <f t="shared" si="18"/>
        <v>NS</v>
      </c>
      <c r="D72" s="6">
        <f t="shared" si="18"/>
        <v>0</v>
      </c>
      <c r="E72" s="6" t="str">
        <f t="shared" si="18"/>
        <v>EW</v>
      </c>
      <c r="F72" s="6">
        <f t="shared" si="18"/>
        <v>0</v>
      </c>
      <c r="G72" s="6" t="str">
        <f>G65</f>
        <v>4♠</v>
      </c>
      <c r="H72" s="6" t="s">
        <v>66</v>
      </c>
      <c r="I72" s="6" t="s">
        <v>66</v>
      </c>
      <c r="J72" s="6">
        <f t="shared" si="19"/>
        <v>11</v>
      </c>
      <c r="K72" s="6">
        <f t="shared" si="19"/>
        <v>40</v>
      </c>
      <c r="L72" s="6"/>
      <c r="M72" s="6">
        <f>IF($K$71&gt;K72, 2, IF($K$71&lt;K72, 0, 1))</f>
        <v>2</v>
      </c>
    </row>
    <row r="73" spans="1:14" x14ac:dyDescent="0.25">
      <c r="A73" s="6">
        <v>4</v>
      </c>
      <c r="B73" s="6">
        <v>2</v>
      </c>
      <c r="C73" s="6" t="str">
        <f t="shared" si="18"/>
        <v>NS</v>
      </c>
      <c r="D73" s="6">
        <f t="shared" si="18"/>
        <v>0</v>
      </c>
      <c r="E73" s="6" t="str">
        <f t="shared" si="18"/>
        <v>EW</v>
      </c>
      <c r="F73" s="6">
        <f t="shared" si="18"/>
        <v>0</v>
      </c>
      <c r="G73" s="6" t="str">
        <f>G66</f>
        <v>3♥</v>
      </c>
      <c r="H73" s="6" t="s">
        <v>66</v>
      </c>
      <c r="I73" s="6" t="s">
        <v>66</v>
      </c>
      <c r="J73" s="6">
        <f t="shared" si="19"/>
        <v>8</v>
      </c>
      <c r="K73" s="6">
        <f t="shared" si="19"/>
        <v>100</v>
      </c>
      <c r="L73" s="6"/>
      <c r="M73" s="6">
        <f>IF($K$71&gt;K73, 2, IF($K$71&lt;K73, 0, 1))</f>
        <v>1</v>
      </c>
    </row>
    <row r="74" spans="1:14" x14ac:dyDescent="0.25">
      <c r="L74" s="17" t="s">
        <v>46</v>
      </c>
      <c r="M74" s="18">
        <f>SUM(M70:M73)</f>
        <v>4</v>
      </c>
    </row>
    <row r="76" spans="1:14" x14ac:dyDescent="0.25">
      <c r="A76" s="9" t="s">
        <v>43</v>
      </c>
      <c r="B76" s="9" t="s">
        <v>4</v>
      </c>
      <c r="C76" s="9" t="s">
        <v>18</v>
      </c>
      <c r="D76" s="9" t="s">
        <v>19</v>
      </c>
      <c r="E76" s="9" t="s">
        <v>20</v>
      </c>
      <c r="F76" s="9" t="s">
        <v>21</v>
      </c>
      <c r="G76" s="9" t="s">
        <v>22</v>
      </c>
      <c r="H76" s="9" t="s">
        <v>23</v>
      </c>
      <c r="I76" s="9" t="s">
        <v>24</v>
      </c>
      <c r="J76" s="9" t="s">
        <v>25</v>
      </c>
      <c r="K76" s="10" t="s">
        <v>26</v>
      </c>
      <c r="L76" s="10" t="s">
        <v>27</v>
      </c>
      <c r="M76" s="9" t="s">
        <v>44</v>
      </c>
    </row>
    <row r="77" spans="1:14" x14ac:dyDescent="0.25">
      <c r="A77" s="6">
        <v>1</v>
      </c>
      <c r="B77" s="6">
        <v>2</v>
      </c>
      <c r="C77" s="6" t="str">
        <f t="shared" ref="C77:F80" si="20">C63</f>
        <v>NS</v>
      </c>
      <c r="D77" s="6">
        <f t="shared" si="20"/>
        <v>0</v>
      </c>
      <c r="E77" s="6" t="str">
        <f t="shared" si="20"/>
        <v>EW</v>
      </c>
      <c r="F77" s="6">
        <f t="shared" si="20"/>
        <v>0</v>
      </c>
      <c r="G77" s="31" t="str">
        <f>G70</f>
        <v>3♥</v>
      </c>
      <c r="H77" s="6" t="s">
        <v>66</v>
      </c>
      <c r="I77" s="6" t="s">
        <v>66</v>
      </c>
      <c r="J77" s="31">
        <f t="shared" ref="J77:K80" si="21">J70</f>
        <v>7</v>
      </c>
      <c r="K77" s="31">
        <f t="shared" si="21"/>
        <v>100</v>
      </c>
      <c r="L77" s="6"/>
      <c r="M77" s="6">
        <f>IF($K$79&gt;K77, 2, IF($K$79&lt;K77, 0, 1))</f>
        <v>0</v>
      </c>
    </row>
    <row r="78" spans="1:14" x14ac:dyDescent="0.25">
      <c r="A78" s="6">
        <v>2</v>
      </c>
      <c r="B78" s="6">
        <v>2</v>
      </c>
      <c r="C78" s="6" t="str">
        <f t="shared" si="20"/>
        <v>NS</v>
      </c>
      <c r="D78" s="6">
        <f t="shared" si="20"/>
        <v>0</v>
      </c>
      <c r="E78" s="6" t="str">
        <f t="shared" si="20"/>
        <v>EW</v>
      </c>
      <c r="F78" s="6">
        <f t="shared" si="20"/>
        <v>0</v>
      </c>
      <c r="G78" s="31" t="str">
        <f>G71</f>
        <v>3♥</v>
      </c>
      <c r="H78" s="31" t="s">
        <v>66</v>
      </c>
      <c r="I78" s="31" t="s">
        <v>66</v>
      </c>
      <c r="J78" s="31">
        <f t="shared" si="21"/>
        <v>7</v>
      </c>
      <c r="K78" s="31">
        <f t="shared" si="21"/>
        <v>100</v>
      </c>
      <c r="L78" s="6"/>
      <c r="M78" s="6">
        <f>IF($K$79&gt;K78, 2, IF($K$79&lt;K78, 0, 1))</f>
        <v>0</v>
      </c>
    </row>
    <row r="79" spans="1:14" x14ac:dyDescent="0.25">
      <c r="A79" s="7">
        <v>3</v>
      </c>
      <c r="B79" s="7">
        <v>2</v>
      </c>
      <c r="C79" s="7" t="str">
        <f t="shared" si="20"/>
        <v>NS</v>
      </c>
      <c r="D79" s="7">
        <f t="shared" si="20"/>
        <v>0</v>
      </c>
      <c r="E79" s="7" t="str">
        <f t="shared" si="20"/>
        <v>EW</v>
      </c>
      <c r="F79" s="7">
        <f t="shared" si="20"/>
        <v>0</v>
      </c>
      <c r="G79" s="32" t="str">
        <f>G72</f>
        <v>4♠</v>
      </c>
      <c r="H79" s="32" t="s">
        <v>66</v>
      </c>
      <c r="I79" s="32" t="s">
        <v>66</v>
      </c>
      <c r="J79" s="32">
        <f t="shared" si="21"/>
        <v>11</v>
      </c>
      <c r="K79" s="32">
        <f t="shared" si="21"/>
        <v>40</v>
      </c>
      <c r="L79" s="7"/>
      <c r="M79" s="7" t="s">
        <v>45</v>
      </c>
    </row>
    <row r="80" spans="1:14" x14ac:dyDescent="0.25">
      <c r="A80" s="6">
        <v>4</v>
      </c>
      <c r="B80" s="6">
        <v>2</v>
      </c>
      <c r="C80" s="6" t="str">
        <f t="shared" si="20"/>
        <v>NS</v>
      </c>
      <c r="D80" s="6">
        <f t="shared" si="20"/>
        <v>0</v>
      </c>
      <c r="E80" s="6" t="str">
        <f t="shared" si="20"/>
        <v>EW</v>
      </c>
      <c r="F80" s="6">
        <f t="shared" si="20"/>
        <v>0</v>
      </c>
      <c r="G80" s="31" t="str">
        <f>G73</f>
        <v>3♥</v>
      </c>
      <c r="H80" s="6" t="s">
        <v>66</v>
      </c>
      <c r="I80" s="6" t="s">
        <v>66</v>
      </c>
      <c r="J80" s="31">
        <f t="shared" si="21"/>
        <v>8</v>
      </c>
      <c r="K80" s="31">
        <f t="shared" si="21"/>
        <v>100</v>
      </c>
      <c r="L80" s="6"/>
      <c r="M80" s="6">
        <f>IF($K$79&gt;K80, 2, IF($K$79&lt;K80, 0, 1))</f>
        <v>0</v>
      </c>
    </row>
    <row r="81" spans="1:16" x14ac:dyDescent="0.25">
      <c r="L81" s="17" t="s">
        <v>46</v>
      </c>
      <c r="M81" s="18">
        <f>SUM(M77:M80)</f>
        <v>0</v>
      </c>
    </row>
    <row r="83" spans="1:16" x14ac:dyDescent="0.25">
      <c r="A83" s="9" t="s">
        <v>43</v>
      </c>
      <c r="B83" s="9" t="s">
        <v>4</v>
      </c>
      <c r="C83" s="9" t="s">
        <v>18</v>
      </c>
      <c r="D83" s="9" t="s">
        <v>19</v>
      </c>
      <c r="E83" s="9" t="s">
        <v>20</v>
      </c>
      <c r="F83" s="9" t="s">
        <v>21</v>
      </c>
      <c r="G83" s="9" t="s">
        <v>22</v>
      </c>
      <c r="H83" s="9" t="s">
        <v>23</v>
      </c>
      <c r="I83" s="9" t="s">
        <v>24</v>
      </c>
      <c r="J83" s="9" t="s">
        <v>25</v>
      </c>
      <c r="K83" s="10" t="s">
        <v>26</v>
      </c>
      <c r="L83" s="10" t="s">
        <v>27</v>
      </c>
      <c r="M83" s="9" t="s">
        <v>44</v>
      </c>
    </row>
    <row r="84" spans="1:16" x14ac:dyDescent="0.25">
      <c r="A84" s="6">
        <v>1</v>
      </c>
      <c r="B84" s="6">
        <v>2</v>
      </c>
      <c r="C84" s="6" t="str">
        <f t="shared" ref="C84:F87" si="22">C63</f>
        <v>NS</v>
      </c>
      <c r="D84" s="6">
        <f t="shared" si="22"/>
        <v>0</v>
      </c>
      <c r="E84" s="6" t="str">
        <f t="shared" si="22"/>
        <v>EW</v>
      </c>
      <c r="F84" s="6">
        <f t="shared" si="22"/>
        <v>0</v>
      </c>
      <c r="G84" s="31" t="str">
        <f>G77</f>
        <v>3♥</v>
      </c>
      <c r="H84" s="6" t="s">
        <v>66</v>
      </c>
      <c r="I84" s="6" t="s">
        <v>66</v>
      </c>
      <c r="J84" s="31">
        <f t="shared" ref="J84:K87" si="23">J77</f>
        <v>7</v>
      </c>
      <c r="K84" s="31">
        <f t="shared" si="23"/>
        <v>100</v>
      </c>
      <c r="L84" s="6"/>
      <c r="M84" s="6">
        <f>IF($K$87&gt;K84, 2, IF($K$87&lt;K84, 0, 1))</f>
        <v>1</v>
      </c>
    </row>
    <row r="85" spans="1:16" x14ac:dyDescent="0.25">
      <c r="A85" s="6">
        <v>2</v>
      </c>
      <c r="B85" s="6">
        <v>2</v>
      </c>
      <c r="C85" s="6" t="str">
        <f t="shared" si="22"/>
        <v>NS</v>
      </c>
      <c r="D85" s="6">
        <f t="shared" si="22"/>
        <v>0</v>
      </c>
      <c r="E85" s="6" t="str">
        <f t="shared" si="22"/>
        <v>EW</v>
      </c>
      <c r="F85" s="6">
        <f t="shared" si="22"/>
        <v>0</v>
      </c>
      <c r="G85" s="31" t="str">
        <f>G78</f>
        <v>3♥</v>
      </c>
      <c r="H85" s="31" t="s">
        <v>66</v>
      </c>
      <c r="I85" s="31" t="s">
        <v>66</v>
      </c>
      <c r="J85" s="31">
        <f t="shared" si="23"/>
        <v>7</v>
      </c>
      <c r="K85" s="31">
        <f t="shared" si="23"/>
        <v>100</v>
      </c>
      <c r="L85" s="6"/>
      <c r="M85" s="6">
        <f t="shared" ref="M85:M86" si="24">IF($K$87&lt;K85, 2, IF($K$87&gt;K85, 0, 1))</f>
        <v>1</v>
      </c>
    </row>
    <row r="86" spans="1:16" x14ac:dyDescent="0.25">
      <c r="A86" s="16">
        <v>3</v>
      </c>
      <c r="B86" s="6">
        <v>2</v>
      </c>
      <c r="C86" s="16" t="str">
        <f t="shared" si="22"/>
        <v>NS</v>
      </c>
      <c r="D86" s="16">
        <f t="shared" si="22"/>
        <v>0</v>
      </c>
      <c r="E86" s="16" t="str">
        <f t="shared" si="22"/>
        <v>EW</v>
      </c>
      <c r="F86" s="16">
        <f t="shared" si="22"/>
        <v>0</v>
      </c>
      <c r="G86" s="31" t="str">
        <f>G79</f>
        <v>4♠</v>
      </c>
      <c r="H86" s="16" t="s">
        <v>66</v>
      </c>
      <c r="I86" s="16" t="s">
        <v>66</v>
      </c>
      <c r="J86" s="31">
        <f t="shared" si="23"/>
        <v>11</v>
      </c>
      <c r="K86" s="31">
        <f t="shared" si="23"/>
        <v>40</v>
      </c>
      <c r="L86" s="16"/>
      <c r="M86" s="6">
        <f t="shared" si="24"/>
        <v>0</v>
      </c>
    </row>
    <row r="87" spans="1:16" x14ac:dyDescent="0.25">
      <c r="A87" s="7">
        <v>4</v>
      </c>
      <c r="B87" s="7">
        <v>2</v>
      </c>
      <c r="C87" s="7" t="str">
        <f t="shared" si="22"/>
        <v>NS</v>
      </c>
      <c r="D87" s="7">
        <f t="shared" si="22"/>
        <v>0</v>
      </c>
      <c r="E87" s="7" t="str">
        <f t="shared" si="22"/>
        <v>EW</v>
      </c>
      <c r="F87" s="7">
        <f t="shared" si="22"/>
        <v>0</v>
      </c>
      <c r="G87" s="32" t="str">
        <f>G80</f>
        <v>3♥</v>
      </c>
      <c r="H87" s="32" t="s">
        <v>66</v>
      </c>
      <c r="I87" s="32" t="s">
        <v>66</v>
      </c>
      <c r="J87" s="32">
        <f t="shared" si="23"/>
        <v>8</v>
      </c>
      <c r="K87" s="32">
        <f t="shared" si="23"/>
        <v>100</v>
      </c>
      <c r="L87" s="7"/>
      <c r="M87" s="7" t="s">
        <v>45</v>
      </c>
    </row>
    <row r="88" spans="1:16" x14ac:dyDescent="0.25">
      <c r="L88" s="17" t="s">
        <v>46</v>
      </c>
      <c r="M88" s="18">
        <f>SUM(M84:M87)</f>
        <v>2</v>
      </c>
    </row>
    <row r="89" spans="1:16" ht="21" x14ac:dyDescent="0.35">
      <c r="A89" s="8" t="s">
        <v>73</v>
      </c>
    </row>
    <row r="91" spans="1:16" x14ac:dyDescent="0.25">
      <c r="A91" s="9" t="s">
        <v>17</v>
      </c>
      <c r="B91" s="9" t="s">
        <v>4</v>
      </c>
      <c r="C91" s="9" t="s">
        <v>18</v>
      </c>
      <c r="D91" s="9" t="s">
        <v>19</v>
      </c>
      <c r="E91" s="9" t="s">
        <v>20</v>
      </c>
      <c r="F91" s="9" t="s">
        <v>21</v>
      </c>
      <c r="G91" s="9" t="s">
        <v>22</v>
      </c>
      <c r="H91" s="9" t="s">
        <v>23</v>
      </c>
      <c r="I91" s="9" t="s">
        <v>24</v>
      </c>
      <c r="J91" s="9" t="s">
        <v>25</v>
      </c>
      <c r="K91" s="10" t="s">
        <v>26</v>
      </c>
      <c r="L91" s="10" t="s">
        <v>27</v>
      </c>
      <c r="M91" s="9" t="s">
        <v>28</v>
      </c>
      <c r="N91" s="11" t="s">
        <v>29</v>
      </c>
      <c r="O91" s="12" t="s">
        <v>30</v>
      </c>
      <c r="P91" s="9" t="s">
        <v>31</v>
      </c>
    </row>
    <row r="92" spans="1:16" x14ac:dyDescent="0.25">
      <c r="A92" s="52">
        <v>1</v>
      </c>
      <c r="B92" s="52">
        <v>3</v>
      </c>
      <c r="C92" s="52" t="s">
        <v>2</v>
      </c>
      <c r="D92" s="52">
        <f>D100</f>
        <v>0</v>
      </c>
      <c r="E92" s="52" t="s">
        <v>3</v>
      </c>
      <c r="F92" s="52">
        <f t="shared" ref="F92:G95" si="25">F100</f>
        <v>0</v>
      </c>
      <c r="G92" s="52" t="str">
        <f t="shared" si="25"/>
        <v>3♥</v>
      </c>
      <c r="H92" s="52" t="s">
        <v>66</v>
      </c>
      <c r="I92" s="52" t="s">
        <v>66</v>
      </c>
      <c r="J92" s="52">
        <f>J100</f>
        <v>4</v>
      </c>
      <c r="K92" s="52">
        <v>100</v>
      </c>
      <c r="L92" s="52"/>
      <c r="M92" s="52">
        <f>M104</f>
        <v>3</v>
      </c>
      <c r="N92" s="52">
        <f>6-M92</f>
        <v>3</v>
      </c>
      <c r="O92" s="53">
        <f>M92/6</f>
        <v>0.5</v>
      </c>
      <c r="P92" s="53">
        <f>100%-O92</f>
        <v>0.5</v>
      </c>
    </row>
    <row r="93" spans="1:16" x14ac:dyDescent="0.25">
      <c r="A93" s="52">
        <v>2</v>
      </c>
      <c r="B93" s="52">
        <v>3</v>
      </c>
      <c r="C93" s="52" t="s">
        <v>2</v>
      </c>
      <c r="D93" s="52">
        <f>D101</f>
        <v>0</v>
      </c>
      <c r="E93" s="52" t="s">
        <v>3</v>
      </c>
      <c r="F93" s="52">
        <f t="shared" si="25"/>
        <v>0</v>
      </c>
      <c r="G93" s="52" t="str">
        <f t="shared" si="25"/>
        <v>3♥</v>
      </c>
      <c r="H93" s="52" t="s">
        <v>66</v>
      </c>
      <c r="I93" s="52" t="s">
        <v>66</v>
      </c>
      <c r="J93" s="52">
        <f>J101</f>
        <v>7</v>
      </c>
      <c r="K93" s="52">
        <f>K101</f>
        <v>100</v>
      </c>
      <c r="L93" s="52"/>
      <c r="M93" s="52">
        <f>M111</f>
        <v>3</v>
      </c>
      <c r="N93" s="52">
        <f t="shared" ref="N93:N95" si="26">6-M93</f>
        <v>3</v>
      </c>
      <c r="O93" s="53">
        <f t="shared" ref="O93:O95" si="27">M93/6</f>
        <v>0.5</v>
      </c>
      <c r="P93" s="53">
        <f t="shared" ref="P93:P95" si="28">100%-O93</f>
        <v>0.5</v>
      </c>
    </row>
    <row r="94" spans="1:16" x14ac:dyDescent="0.25">
      <c r="A94" s="52">
        <v>3</v>
      </c>
      <c r="B94" s="52">
        <v>3</v>
      </c>
      <c r="C94" s="52" t="s">
        <v>2</v>
      </c>
      <c r="D94" s="52">
        <f>D102</f>
        <v>0</v>
      </c>
      <c r="E94" s="52" t="s">
        <v>3</v>
      </c>
      <c r="F94" s="52">
        <f t="shared" si="25"/>
        <v>0</v>
      </c>
      <c r="G94" s="52" t="str">
        <f t="shared" si="25"/>
        <v>4♠</v>
      </c>
      <c r="H94" s="52" t="s">
        <v>66</v>
      </c>
      <c r="I94" s="52" t="s">
        <v>66</v>
      </c>
      <c r="J94" s="52">
        <f>J102</f>
        <v>11</v>
      </c>
      <c r="K94" s="52">
        <f>K102</f>
        <v>100</v>
      </c>
      <c r="L94" s="52"/>
      <c r="M94" s="52">
        <f>M118</f>
        <v>3</v>
      </c>
      <c r="N94" s="52">
        <f t="shared" si="26"/>
        <v>3</v>
      </c>
      <c r="O94" s="53">
        <f t="shared" si="27"/>
        <v>0.5</v>
      </c>
      <c r="P94" s="53">
        <f t="shared" si="28"/>
        <v>0.5</v>
      </c>
    </row>
    <row r="95" spans="1:16" x14ac:dyDescent="0.25">
      <c r="A95" s="52">
        <v>4</v>
      </c>
      <c r="B95" s="52">
        <v>3</v>
      </c>
      <c r="C95" s="52" t="s">
        <v>2</v>
      </c>
      <c r="D95" s="52">
        <f>D103</f>
        <v>0</v>
      </c>
      <c r="E95" s="52" t="s">
        <v>3</v>
      </c>
      <c r="F95" s="52">
        <f t="shared" si="25"/>
        <v>0</v>
      </c>
      <c r="G95" s="52" t="str">
        <f t="shared" si="25"/>
        <v>3♥</v>
      </c>
      <c r="H95" s="52" t="s">
        <v>66</v>
      </c>
      <c r="I95" s="52" t="s">
        <v>66</v>
      </c>
      <c r="J95" s="52">
        <f>J103</f>
        <v>8</v>
      </c>
      <c r="K95" s="52">
        <f>K103</f>
        <v>100</v>
      </c>
      <c r="L95" s="52"/>
      <c r="M95" s="52">
        <f>M125</f>
        <v>3</v>
      </c>
      <c r="N95" s="52">
        <f t="shared" si="26"/>
        <v>3</v>
      </c>
      <c r="O95" s="53">
        <f t="shared" si="27"/>
        <v>0.5</v>
      </c>
      <c r="P95" s="53">
        <f t="shared" si="28"/>
        <v>0.5</v>
      </c>
    </row>
    <row r="96" spans="1:16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4" ht="23.25" x14ac:dyDescent="0.35">
      <c r="A97" s="14" t="s">
        <v>56</v>
      </c>
      <c r="B97" s="14"/>
      <c r="C97" s="14"/>
      <c r="D97" s="14"/>
      <c r="E97" s="14"/>
      <c r="F97" s="14"/>
    </row>
    <row r="99" spans="1:14" x14ac:dyDescent="0.25">
      <c r="A99" s="9" t="s">
        <v>43</v>
      </c>
      <c r="B99" s="9" t="s">
        <v>4</v>
      </c>
      <c r="C99" s="9" t="s">
        <v>18</v>
      </c>
      <c r="D99" s="41" t="s">
        <v>19</v>
      </c>
      <c r="E99" s="9" t="s">
        <v>20</v>
      </c>
      <c r="F99" s="41" t="s">
        <v>21</v>
      </c>
      <c r="G99" s="41" t="s">
        <v>22</v>
      </c>
      <c r="H99" s="41" t="s">
        <v>23</v>
      </c>
      <c r="I99" s="9" t="s">
        <v>24</v>
      </c>
      <c r="J99" s="41" t="s">
        <v>25</v>
      </c>
      <c r="K99" s="42" t="s">
        <v>26</v>
      </c>
      <c r="L99" s="10" t="s">
        <v>27</v>
      </c>
      <c r="M99" s="9" t="s">
        <v>44</v>
      </c>
    </row>
    <row r="100" spans="1:14" x14ac:dyDescent="0.25">
      <c r="A100" s="7">
        <v>1</v>
      </c>
      <c r="B100" s="7">
        <v>3</v>
      </c>
      <c r="C100" s="7" t="s">
        <v>2</v>
      </c>
      <c r="D100" s="36"/>
      <c r="E100" s="7" t="s">
        <v>3</v>
      </c>
      <c r="F100" s="36"/>
      <c r="G100" s="36" t="s">
        <v>32</v>
      </c>
      <c r="H100" s="36" t="s">
        <v>66</v>
      </c>
      <c r="I100" s="7" t="s">
        <v>66</v>
      </c>
      <c r="J100" s="36">
        <v>4</v>
      </c>
      <c r="K100" s="36">
        <f>K92</f>
        <v>100</v>
      </c>
      <c r="L100" s="7"/>
      <c r="M100" s="7" t="s">
        <v>45</v>
      </c>
      <c r="N100" s="40" t="s">
        <v>67</v>
      </c>
    </row>
    <row r="101" spans="1:14" x14ac:dyDescent="0.25">
      <c r="A101" s="6">
        <v>2</v>
      </c>
      <c r="B101" s="6">
        <v>3</v>
      </c>
      <c r="C101" s="6" t="s">
        <v>2</v>
      </c>
      <c r="D101" s="55"/>
      <c r="E101" s="6" t="s">
        <v>3</v>
      </c>
      <c r="F101" s="55"/>
      <c r="G101" s="58" t="s">
        <v>32</v>
      </c>
      <c r="H101" s="55" t="s">
        <v>66</v>
      </c>
      <c r="I101" s="6" t="s">
        <v>66</v>
      </c>
      <c r="J101" s="59">
        <v>7</v>
      </c>
      <c r="K101" s="37">
        <v>100</v>
      </c>
      <c r="L101" s="6"/>
      <c r="M101" s="6">
        <f>IF($K$100&lt;K101, 2, IF($K$100&lt;K101, 0, 1))</f>
        <v>1</v>
      </c>
      <c r="N101" s="40" t="s">
        <v>67</v>
      </c>
    </row>
    <row r="102" spans="1:14" x14ac:dyDescent="0.25">
      <c r="A102" s="6">
        <v>3</v>
      </c>
      <c r="B102" s="6">
        <v>3</v>
      </c>
      <c r="C102" s="6" t="s">
        <v>2</v>
      </c>
      <c r="D102" s="55"/>
      <c r="E102" s="6" t="s">
        <v>3</v>
      </c>
      <c r="F102" s="55"/>
      <c r="G102" s="58" t="s">
        <v>36</v>
      </c>
      <c r="H102" s="55" t="s">
        <v>66</v>
      </c>
      <c r="I102" s="6" t="s">
        <v>66</v>
      </c>
      <c r="J102" s="59">
        <v>11</v>
      </c>
      <c r="K102" s="37">
        <v>100</v>
      </c>
      <c r="L102" s="6"/>
      <c r="M102" s="6">
        <f>IF($K$100&lt;K102, 2, IF($K$100&lt;K102, 0, 1))</f>
        <v>1</v>
      </c>
      <c r="N102" s="40" t="s">
        <v>67</v>
      </c>
    </row>
    <row r="103" spans="1:14" x14ac:dyDescent="0.25">
      <c r="A103" s="6">
        <v>4</v>
      </c>
      <c r="B103" s="6">
        <v>3</v>
      </c>
      <c r="C103" s="6" t="s">
        <v>2</v>
      </c>
      <c r="D103" s="55"/>
      <c r="E103" s="6" t="s">
        <v>3</v>
      </c>
      <c r="F103" s="55"/>
      <c r="G103" s="58" t="s">
        <v>32</v>
      </c>
      <c r="H103" s="55" t="s">
        <v>66</v>
      </c>
      <c r="I103" s="6" t="s">
        <v>66</v>
      </c>
      <c r="J103" s="59">
        <v>8</v>
      </c>
      <c r="K103" s="37">
        <v>100</v>
      </c>
      <c r="L103" s="6"/>
      <c r="M103" s="6">
        <f>IF($K$100&gt;K103, 2, IF($K$100&lt;K103, 0, 1))</f>
        <v>1</v>
      </c>
      <c r="N103" s="40" t="s">
        <v>67</v>
      </c>
    </row>
    <row r="104" spans="1:14" x14ac:dyDescent="0.25">
      <c r="L104" s="17" t="s">
        <v>46</v>
      </c>
      <c r="M104" s="18">
        <f>SUM(M101:M103)</f>
        <v>3</v>
      </c>
    </row>
    <row r="106" spans="1:14" x14ac:dyDescent="0.25">
      <c r="A106" s="9" t="s">
        <v>43</v>
      </c>
      <c r="B106" s="9" t="s">
        <v>4</v>
      </c>
      <c r="C106" s="9" t="s">
        <v>18</v>
      </c>
      <c r="D106" s="9" t="s">
        <v>19</v>
      </c>
      <c r="E106" s="9" t="s">
        <v>20</v>
      </c>
      <c r="F106" s="9" t="s">
        <v>21</v>
      </c>
      <c r="G106" s="9" t="s">
        <v>22</v>
      </c>
      <c r="H106" s="9" t="s">
        <v>23</v>
      </c>
      <c r="I106" s="9" t="s">
        <v>24</v>
      </c>
      <c r="J106" s="9" t="s">
        <v>25</v>
      </c>
      <c r="K106" s="10" t="s">
        <v>26</v>
      </c>
      <c r="L106" s="10" t="s">
        <v>27</v>
      </c>
      <c r="M106" s="9" t="s">
        <v>44</v>
      </c>
    </row>
    <row r="107" spans="1:14" x14ac:dyDescent="0.25">
      <c r="A107" s="6">
        <v>1</v>
      </c>
      <c r="B107" s="6">
        <v>3</v>
      </c>
      <c r="C107" s="6" t="str">
        <f t="shared" ref="C107:F110" si="29">C100</f>
        <v>NS</v>
      </c>
      <c r="D107" s="6">
        <f t="shared" si="29"/>
        <v>0</v>
      </c>
      <c r="E107" s="6" t="str">
        <f t="shared" si="29"/>
        <v>EW</v>
      </c>
      <c r="F107" s="6">
        <f t="shared" si="29"/>
        <v>0</v>
      </c>
      <c r="G107" s="6" t="str">
        <f>G100</f>
        <v>3♥</v>
      </c>
      <c r="H107" s="6" t="s">
        <v>66</v>
      </c>
      <c r="I107" s="6" t="s">
        <v>66</v>
      </c>
      <c r="J107" s="6">
        <f t="shared" ref="J107:K110" si="30">J100</f>
        <v>4</v>
      </c>
      <c r="K107" s="6">
        <f t="shared" si="30"/>
        <v>100</v>
      </c>
      <c r="L107" s="6"/>
      <c r="M107" s="6">
        <f>IF($K$108&gt;K107, 2, IF($K$108&lt;K107, 0, 1))</f>
        <v>1</v>
      </c>
    </row>
    <row r="108" spans="1:14" x14ac:dyDescent="0.25">
      <c r="A108" s="7">
        <v>2</v>
      </c>
      <c r="B108" s="7">
        <v>3</v>
      </c>
      <c r="C108" s="7" t="str">
        <f t="shared" si="29"/>
        <v>NS</v>
      </c>
      <c r="D108" s="7">
        <f t="shared" si="29"/>
        <v>0</v>
      </c>
      <c r="E108" s="7" t="str">
        <f t="shared" si="29"/>
        <v>EW</v>
      </c>
      <c r="F108" s="7">
        <f t="shared" si="29"/>
        <v>0</v>
      </c>
      <c r="G108" s="7" t="str">
        <f>G101</f>
        <v>3♥</v>
      </c>
      <c r="H108" s="7" t="s">
        <v>66</v>
      </c>
      <c r="I108" s="7" t="s">
        <v>66</v>
      </c>
      <c r="J108" s="7">
        <f t="shared" si="30"/>
        <v>7</v>
      </c>
      <c r="K108" s="7">
        <f t="shared" si="30"/>
        <v>100</v>
      </c>
      <c r="L108" s="7"/>
      <c r="M108" s="7" t="s">
        <v>45</v>
      </c>
    </row>
    <row r="109" spans="1:14" x14ac:dyDescent="0.25">
      <c r="A109" s="6">
        <v>3</v>
      </c>
      <c r="B109" s="6">
        <v>3</v>
      </c>
      <c r="C109" s="6" t="str">
        <f t="shared" si="29"/>
        <v>NS</v>
      </c>
      <c r="D109" s="6">
        <f t="shared" si="29"/>
        <v>0</v>
      </c>
      <c r="E109" s="6" t="str">
        <f t="shared" si="29"/>
        <v>EW</v>
      </c>
      <c r="F109" s="6">
        <f t="shared" si="29"/>
        <v>0</v>
      </c>
      <c r="G109" s="6" t="str">
        <f>G102</f>
        <v>4♠</v>
      </c>
      <c r="H109" s="6" t="s">
        <v>66</v>
      </c>
      <c r="I109" s="6" t="s">
        <v>66</v>
      </c>
      <c r="J109" s="6">
        <f t="shared" si="30"/>
        <v>11</v>
      </c>
      <c r="K109" s="6">
        <f t="shared" si="30"/>
        <v>100</v>
      </c>
      <c r="L109" s="6"/>
      <c r="M109" s="6">
        <f>IF($K$108&gt;K109, 2, IF($K$108&lt;K109, 0, 1))</f>
        <v>1</v>
      </c>
    </row>
    <row r="110" spans="1:14" x14ac:dyDescent="0.25">
      <c r="A110" s="6">
        <v>4</v>
      </c>
      <c r="B110" s="6">
        <v>3</v>
      </c>
      <c r="C110" s="6" t="str">
        <f t="shared" si="29"/>
        <v>NS</v>
      </c>
      <c r="D110" s="6">
        <f t="shared" si="29"/>
        <v>0</v>
      </c>
      <c r="E110" s="6" t="str">
        <f t="shared" si="29"/>
        <v>EW</v>
      </c>
      <c r="F110" s="6">
        <f t="shared" si="29"/>
        <v>0</v>
      </c>
      <c r="G110" s="6" t="str">
        <f>G109</f>
        <v>4♠</v>
      </c>
      <c r="H110" s="6" t="s">
        <v>66</v>
      </c>
      <c r="I110" s="6" t="s">
        <v>66</v>
      </c>
      <c r="J110" s="6">
        <f t="shared" si="30"/>
        <v>8</v>
      </c>
      <c r="K110" s="6">
        <f t="shared" si="30"/>
        <v>100</v>
      </c>
      <c r="L110" s="6"/>
      <c r="M110" s="6">
        <f>IF($K$108&gt;K110, 2, IF($K$108&lt;K110, 0, 1))</f>
        <v>1</v>
      </c>
    </row>
    <row r="111" spans="1:14" x14ac:dyDescent="0.25">
      <c r="L111" s="17" t="s">
        <v>46</v>
      </c>
      <c r="M111" s="18">
        <f>SUM(M107:M110)</f>
        <v>3</v>
      </c>
    </row>
    <row r="113" spans="1:13" x14ac:dyDescent="0.25">
      <c r="A113" s="9" t="s">
        <v>43</v>
      </c>
      <c r="B113" s="9" t="s">
        <v>4</v>
      </c>
      <c r="C113" s="9" t="s">
        <v>18</v>
      </c>
      <c r="D113" s="9" t="s">
        <v>19</v>
      </c>
      <c r="E113" s="9" t="s">
        <v>20</v>
      </c>
      <c r="F113" s="9" t="s">
        <v>21</v>
      </c>
      <c r="G113" s="9" t="s">
        <v>22</v>
      </c>
      <c r="H113" s="9" t="s">
        <v>23</v>
      </c>
      <c r="I113" s="9" t="s">
        <v>24</v>
      </c>
      <c r="J113" s="9" t="s">
        <v>25</v>
      </c>
      <c r="K113" s="10" t="s">
        <v>26</v>
      </c>
      <c r="L113" s="10" t="s">
        <v>27</v>
      </c>
      <c r="M113" s="9" t="s">
        <v>44</v>
      </c>
    </row>
    <row r="114" spans="1:13" x14ac:dyDescent="0.25">
      <c r="A114" s="6">
        <v>1</v>
      </c>
      <c r="B114" s="6">
        <v>3</v>
      </c>
      <c r="C114" s="6" t="str">
        <f t="shared" ref="C114:F117" si="31">C100</f>
        <v>NS</v>
      </c>
      <c r="D114" s="6">
        <f t="shared" si="31"/>
        <v>0</v>
      </c>
      <c r="E114" s="6" t="str">
        <f t="shared" si="31"/>
        <v>EW</v>
      </c>
      <c r="F114" s="6">
        <f t="shared" si="31"/>
        <v>0</v>
      </c>
      <c r="G114" s="31" t="str">
        <f>G107</f>
        <v>3♥</v>
      </c>
      <c r="H114" s="6" t="s">
        <v>66</v>
      </c>
      <c r="I114" s="6" t="s">
        <v>66</v>
      </c>
      <c r="J114" s="31">
        <f t="shared" ref="J114:K117" si="32">J107</f>
        <v>4</v>
      </c>
      <c r="K114" s="31">
        <f t="shared" si="32"/>
        <v>100</v>
      </c>
      <c r="L114" s="6"/>
      <c r="M114" s="6">
        <f>IF($K$116&gt;K114, 2, IF($K$116&lt;K114, 0,1))</f>
        <v>1</v>
      </c>
    </row>
    <row r="115" spans="1:13" x14ac:dyDescent="0.25">
      <c r="A115" s="6">
        <v>2</v>
      </c>
      <c r="B115" s="6">
        <v>3</v>
      </c>
      <c r="C115" s="6" t="str">
        <f t="shared" si="31"/>
        <v>NS</v>
      </c>
      <c r="D115" s="6">
        <f t="shared" si="31"/>
        <v>0</v>
      </c>
      <c r="E115" s="6" t="str">
        <f t="shared" si="31"/>
        <v>EW</v>
      </c>
      <c r="F115" s="6">
        <f t="shared" si="31"/>
        <v>0</v>
      </c>
      <c r="G115" s="31" t="str">
        <f>G108</f>
        <v>3♥</v>
      </c>
      <c r="H115" s="31" t="s">
        <v>66</v>
      </c>
      <c r="I115" s="31" t="s">
        <v>66</v>
      </c>
      <c r="J115" s="31">
        <f t="shared" si="32"/>
        <v>7</v>
      </c>
      <c r="K115" s="31">
        <f t="shared" si="32"/>
        <v>100</v>
      </c>
      <c r="L115" s="6"/>
      <c r="M115" s="6">
        <f>IF($K$116&gt;K115, 2, IF($K$116&lt;K115, 0,1))</f>
        <v>1</v>
      </c>
    </row>
    <row r="116" spans="1:13" x14ac:dyDescent="0.25">
      <c r="A116" s="7">
        <v>3</v>
      </c>
      <c r="B116" s="7">
        <v>3</v>
      </c>
      <c r="C116" s="7" t="str">
        <f t="shared" si="31"/>
        <v>NS</v>
      </c>
      <c r="D116" s="7">
        <f t="shared" si="31"/>
        <v>0</v>
      </c>
      <c r="E116" s="7" t="str">
        <f t="shared" si="31"/>
        <v>EW</v>
      </c>
      <c r="F116" s="7">
        <f t="shared" si="31"/>
        <v>0</v>
      </c>
      <c r="G116" s="32" t="str">
        <f>G109</f>
        <v>4♠</v>
      </c>
      <c r="H116" s="32" t="s">
        <v>66</v>
      </c>
      <c r="I116" s="32" t="s">
        <v>66</v>
      </c>
      <c r="J116" s="32">
        <f t="shared" si="32"/>
        <v>11</v>
      </c>
      <c r="K116" s="32">
        <f t="shared" si="32"/>
        <v>100</v>
      </c>
      <c r="L116" s="7"/>
      <c r="M116" s="7" t="s">
        <v>45</v>
      </c>
    </row>
    <row r="117" spans="1:13" x14ac:dyDescent="0.25">
      <c r="A117" s="6">
        <v>4</v>
      </c>
      <c r="B117" s="6">
        <v>3</v>
      </c>
      <c r="C117" s="6" t="str">
        <f t="shared" si="31"/>
        <v>NS</v>
      </c>
      <c r="D117" s="6">
        <f t="shared" si="31"/>
        <v>0</v>
      </c>
      <c r="E117" s="6" t="str">
        <f t="shared" si="31"/>
        <v>EW</v>
      </c>
      <c r="F117" s="6">
        <f t="shared" si="31"/>
        <v>0</v>
      </c>
      <c r="G117" s="31" t="str">
        <f>G116</f>
        <v>4♠</v>
      </c>
      <c r="H117" s="6" t="s">
        <v>66</v>
      </c>
      <c r="I117" s="6" t="s">
        <v>66</v>
      </c>
      <c r="J117" s="31">
        <f t="shared" si="32"/>
        <v>8</v>
      </c>
      <c r="K117" s="31">
        <f t="shared" si="32"/>
        <v>100</v>
      </c>
      <c r="L117" s="6"/>
      <c r="M117" s="6">
        <f>IF($K$116&gt;K117, 2, IF($K$116&lt;K117, 0,1))</f>
        <v>1</v>
      </c>
    </row>
    <row r="118" spans="1:13" x14ac:dyDescent="0.25">
      <c r="L118" s="17" t="s">
        <v>46</v>
      </c>
      <c r="M118" s="18">
        <f>SUM(M114:M117)</f>
        <v>3</v>
      </c>
    </row>
    <row r="120" spans="1:13" x14ac:dyDescent="0.25">
      <c r="A120" s="9" t="s">
        <v>43</v>
      </c>
      <c r="B120" s="9" t="s">
        <v>4</v>
      </c>
      <c r="C120" s="9" t="s">
        <v>18</v>
      </c>
      <c r="D120" s="9" t="s">
        <v>19</v>
      </c>
      <c r="E120" s="9" t="s">
        <v>20</v>
      </c>
      <c r="F120" s="9" t="s">
        <v>21</v>
      </c>
      <c r="G120" s="9" t="s">
        <v>22</v>
      </c>
      <c r="H120" s="9" t="s">
        <v>23</v>
      </c>
      <c r="I120" s="9" t="s">
        <v>24</v>
      </c>
      <c r="J120" s="9" t="s">
        <v>25</v>
      </c>
      <c r="K120" s="10" t="s">
        <v>26</v>
      </c>
      <c r="L120" s="10" t="s">
        <v>27</v>
      </c>
      <c r="M120" s="9" t="s">
        <v>44</v>
      </c>
    </row>
    <row r="121" spans="1:13" x14ac:dyDescent="0.25">
      <c r="A121" s="6">
        <v>1</v>
      </c>
      <c r="B121" s="6">
        <v>3</v>
      </c>
      <c r="C121" s="6" t="str">
        <f t="shared" ref="C121:F124" si="33">C100</f>
        <v>NS</v>
      </c>
      <c r="D121" s="6">
        <f t="shared" si="33"/>
        <v>0</v>
      </c>
      <c r="E121" s="6" t="str">
        <f t="shared" si="33"/>
        <v>EW</v>
      </c>
      <c r="F121" s="6">
        <f t="shared" si="33"/>
        <v>0</v>
      </c>
      <c r="G121" s="31" t="str">
        <f>G114</f>
        <v>3♥</v>
      </c>
      <c r="H121" s="6" t="s">
        <v>66</v>
      </c>
      <c r="I121" s="6" t="s">
        <v>66</v>
      </c>
      <c r="J121" s="31">
        <f t="shared" ref="J121:K124" si="34">J114</f>
        <v>4</v>
      </c>
      <c r="K121" s="31">
        <f t="shared" si="34"/>
        <v>100</v>
      </c>
      <c r="L121" s="6"/>
      <c r="M121" s="6">
        <f>IF($K$124&lt;K121, 2, IF($K$124&gt;K121, 0, 1))</f>
        <v>1</v>
      </c>
    </row>
    <row r="122" spans="1:13" x14ac:dyDescent="0.25">
      <c r="A122" s="6">
        <v>2</v>
      </c>
      <c r="B122" s="6">
        <v>3</v>
      </c>
      <c r="C122" s="6" t="str">
        <f t="shared" si="33"/>
        <v>NS</v>
      </c>
      <c r="D122" s="6">
        <f t="shared" si="33"/>
        <v>0</v>
      </c>
      <c r="E122" s="6" t="str">
        <f t="shared" si="33"/>
        <v>EW</v>
      </c>
      <c r="F122" s="6">
        <f t="shared" si="33"/>
        <v>0</v>
      </c>
      <c r="G122" s="31" t="str">
        <f>G115</f>
        <v>3♥</v>
      </c>
      <c r="H122" s="31" t="s">
        <v>66</v>
      </c>
      <c r="I122" s="31" t="s">
        <v>66</v>
      </c>
      <c r="J122" s="31">
        <f t="shared" si="34"/>
        <v>7</v>
      </c>
      <c r="K122" s="31">
        <f t="shared" si="34"/>
        <v>100</v>
      </c>
      <c r="L122" s="6"/>
      <c r="M122" s="6">
        <f>IF($K$124&gt;K122, 2, IF($K$124&lt;K122, 0, 1))</f>
        <v>1</v>
      </c>
    </row>
    <row r="123" spans="1:13" x14ac:dyDescent="0.25">
      <c r="A123" s="16">
        <v>3</v>
      </c>
      <c r="B123" s="6">
        <v>3</v>
      </c>
      <c r="C123" s="16" t="str">
        <f t="shared" si="33"/>
        <v>NS</v>
      </c>
      <c r="D123" s="16">
        <f t="shared" si="33"/>
        <v>0</v>
      </c>
      <c r="E123" s="16" t="str">
        <f t="shared" si="33"/>
        <v>EW</v>
      </c>
      <c r="F123" s="16">
        <f t="shared" si="33"/>
        <v>0</v>
      </c>
      <c r="G123" s="31" t="str">
        <f>G116</f>
        <v>4♠</v>
      </c>
      <c r="H123" s="16" t="s">
        <v>66</v>
      </c>
      <c r="I123" s="16" t="s">
        <v>66</v>
      </c>
      <c r="J123" s="31">
        <f t="shared" si="34"/>
        <v>11</v>
      </c>
      <c r="K123" s="31">
        <f t="shared" si="34"/>
        <v>100</v>
      </c>
      <c r="L123" s="16"/>
      <c r="M123" s="6">
        <f>IF($K$124&gt;K123, 2, IF($K$124&lt;K123, 0, 1))</f>
        <v>1</v>
      </c>
    </row>
    <row r="124" spans="1:13" x14ac:dyDescent="0.25">
      <c r="A124" s="7">
        <v>4</v>
      </c>
      <c r="B124" s="7">
        <v>3</v>
      </c>
      <c r="C124" s="7" t="str">
        <f t="shared" si="33"/>
        <v>NS</v>
      </c>
      <c r="D124" s="7">
        <f t="shared" si="33"/>
        <v>0</v>
      </c>
      <c r="E124" s="7" t="str">
        <f t="shared" si="33"/>
        <v>EW</v>
      </c>
      <c r="F124" s="7">
        <f t="shared" si="33"/>
        <v>0</v>
      </c>
      <c r="G124" s="32" t="str">
        <f>G123</f>
        <v>4♠</v>
      </c>
      <c r="H124" s="32" t="s">
        <v>66</v>
      </c>
      <c r="I124" s="32" t="s">
        <v>66</v>
      </c>
      <c r="J124" s="32">
        <f t="shared" si="34"/>
        <v>8</v>
      </c>
      <c r="K124" s="32">
        <f t="shared" si="34"/>
        <v>100</v>
      </c>
      <c r="L124" s="7"/>
      <c r="M124" s="7" t="s">
        <v>45</v>
      </c>
    </row>
    <row r="125" spans="1:13" x14ac:dyDescent="0.25">
      <c r="L125" s="17" t="s">
        <v>46</v>
      </c>
      <c r="M125" s="18">
        <f>SUM(M121:M124)</f>
        <v>3</v>
      </c>
    </row>
    <row r="128" spans="1:13" ht="21" x14ac:dyDescent="0.35">
      <c r="A128" s="8" t="s">
        <v>74</v>
      </c>
    </row>
    <row r="130" spans="1:16" x14ac:dyDescent="0.25">
      <c r="A130" s="9" t="s">
        <v>17</v>
      </c>
      <c r="B130" s="9" t="s">
        <v>4</v>
      </c>
      <c r="C130" s="9" t="s">
        <v>18</v>
      </c>
      <c r="D130" s="9" t="s">
        <v>19</v>
      </c>
      <c r="E130" s="9" t="s">
        <v>20</v>
      </c>
      <c r="F130" s="9" t="s">
        <v>21</v>
      </c>
      <c r="G130" s="9" t="s">
        <v>22</v>
      </c>
      <c r="H130" s="9" t="s">
        <v>23</v>
      </c>
      <c r="I130" s="9" t="s">
        <v>24</v>
      </c>
      <c r="J130" s="9" t="s">
        <v>25</v>
      </c>
      <c r="K130" s="10" t="s">
        <v>26</v>
      </c>
      <c r="L130" s="10" t="s">
        <v>27</v>
      </c>
      <c r="M130" s="9" t="s">
        <v>28</v>
      </c>
      <c r="N130" s="11" t="s">
        <v>29</v>
      </c>
      <c r="O130" s="12" t="s">
        <v>30</v>
      </c>
      <c r="P130" s="9" t="s">
        <v>31</v>
      </c>
    </row>
    <row r="131" spans="1:16" x14ac:dyDescent="0.25">
      <c r="A131" s="50">
        <v>1</v>
      </c>
      <c r="B131" s="50">
        <v>4</v>
      </c>
      <c r="C131" s="50" t="s">
        <v>2</v>
      </c>
      <c r="D131" s="50">
        <f>D139</f>
        <v>0</v>
      </c>
      <c r="E131" s="50" t="s">
        <v>3</v>
      </c>
      <c r="F131" s="50">
        <f t="shared" ref="F131:G134" si="35">F139</f>
        <v>0</v>
      </c>
      <c r="G131" s="50" t="str">
        <f t="shared" si="35"/>
        <v>3♥</v>
      </c>
      <c r="H131" s="50" t="s">
        <v>66</v>
      </c>
      <c r="I131" s="50" t="s">
        <v>66</v>
      </c>
      <c r="J131" s="50">
        <f t="shared" ref="J131:K134" si="36">J139</f>
        <v>7</v>
      </c>
      <c r="K131" s="50">
        <f t="shared" si="36"/>
        <v>100</v>
      </c>
      <c r="L131" s="50"/>
      <c r="M131" s="50">
        <f>M143</f>
        <v>3</v>
      </c>
      <c r="N131" s="50">
        <f>6-M131</f>
        <v>3</v>
      </c>
      <c r="O131" s="51">
        <f>M131/6</f>
        <v>0.5</v>
      </c>
      <c r="P131" s="51">
        <f>100%-O131</f>
        <v>0.5</v>
      </c>
    </row>
    <row r="132" spans="1:16" x14ac:dyDescent="0.25">
      <c r="A132" s="50">
        <v>2</v>
      </c>
      <c r="B132" s="50">
        <v>4</v>
      </c>
      <c r="C132" s="50" t="s">
        <v>2</v>
      </c>
      <c r="D132" s="50">
        <f>D140</f>
        <v>0</v>
      </c>
      <c r="E132" s="50" t="s">
        <v>3</v>
      </c>
      <c r="F132" s="50">
        <f t="shared" si="35"/>
        <v>0</v>
      </c>
      <c r="G132" s="50" t="str">
        <f t="shared" si="35"/>
        <v>3♥</v>
      </c>
      <c r="H132" s="50" t="s">
        <v>66</v>
      </c>
      <c r="I132" s="50" t="s">
        <v>66</v>
      </c>
      <c r="J132" s="50">
        <f t="shared" si="36"/>
        <v>7</v>
      </c>
      <c r="K132" s="50">
        <f t="shared" si="36"/>
        <v>100</v>
      </c>
      <c r="L132" s="50"/>
      <c r="M132" s="50">
        <f>M150</f>
        <v>3</v>
      </c>
      <c r="N132" s="50">
        <f t="shared" ref="N132:N134" si="37">6-M132</f>
        <v>3</v>
      </c>
      <c r="O132" s="51">
        <f t="shared" ref="O132:O134" si="38">M132/6</f>
        <v>0.5</v>
      </c>
      <c r="P132" s="51">
        <f t="shared" ref="P132:P134" si="39">100%-O132</f>
        <v>0.5</v>
      </c>
    </row>
    <row r="133" spans="1:16" x14ac:dyDescent="0.25">
      <c r="A133" s="50">
        <v>3</v>
      </c>
      <c r="B133" s="50">
        <v>4</v>
      </c>
      <c r="C133" s="50" t="s">
        <v>2</v>
      </c>
      <c r="D133" s="50">
        <f>D141</f>
        <v>0</v>
      </c>
      <c r="E133" s="50" t="s">
        <v>3</v>
      </c>
      <c r="F133" s="50">
        <f t="shared" si="35"/>
        <v>0</v>
      </c>
      <c r="G133" s="50" t="str">
        <f t="shared" si="35"/>
        <v>4♠</v>
      </c>
      <c r="H133" s="50" t="s">
        <v>66</v>
      </c>
      <c r="I133" s="50" t="s">
        <v>66</v>
      </c>
      <c r="J133" s="50">
        <f t="shared" si="36"/>
        <v>11</v>
      </c>
      <c r="K133" s="50">
        <f t="shared" si="36"/>
        <v>100</v>
      </c>
      <c r="L133" s="50"/>
      <c r="M133" s="50">
        <f>M157</f>
        <v>3</v>
      </c>
      <c r="N133" s="50">
        <f t="shared" si="37"/>
        <v>3</v>
      </c>
      <c r="O133" s="51">
        <f t="shared" si="38"/>
        <v>0.5</v>
      </c>
      <c r="P133" s="51">
        <f t="shared" si="39"/>
        <v>0.5</v>
      </c>
    </row>
    <row r="134" spans="1:16" x14ac:dyDescent="0.25">
      <c r="A134" s="50">
        <v>4</v>
      </c>
      <c r="B134" s="50">
        <v>4</v>
      </c>
      <c r="C134" s="50" t="s">
        <v>2</v>
      </c>
      <c r="D134" s="50">
        <f>D142</f>
        <v>0</v>
      </c>
      <c r="E134" s="50" t="s">
        <v>3</v>
      </c>
      <c r="F134" s="50">
        <f t="shared" si="35"/>
        <v>0</v>
      </c>
      <c r="G134" s="50" t="str">
        <f t="shared" si="35"/>
        <v>3♥</v>
      </c>
      <c r="H134" s="50" t="s">
        <v>66</v>
      </c>
      <c r="I134" s="50" t="s">
        <v>66</v>
      </c>
      <c r="J134" s="50">
        <f t="shared" si="36"/>
        <v>8</v>
      </c>
      <c r="K134" s="50">
        <f t="shared" si="36"/>
        <v>100</v>
      </c>
      <c r="L134" s="50"/>
      <c r="M134" s="50">
        <f>M164</f>
        <v>3</v>
      </c>
      <c r="N134" s="50">
        <f t="shared" si="37"/>
        <v>3</v>
      </c>
      <c r="O134" s="51">
        <f t="shared" si="38"/>
        <v>0.5</v>
      </c>
      <c r="P134" s="51">
        <f t="shared" si="39"/>
        <v>0.5</v>
      </c>
    </row>
    <row r="135" spans="1:16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6" ht="23.25" x14ac:dyDescent="0.35">
      <c r="A136" s="14" t="s">
        <v>58</v>
      </c>
      <c r="B136" s="14"/>
      <c r="C136" s="14"/>
      <c r="D136" s="14"/>
      <c r="E136" s="14"/>
      <c r="F136" s="14"/>
    </row>
    <row r="138" spans="1:16" x14ac:dyDescent="0.25">
      <c r="A138" s="9" t="s">
        <v>43</v>
      </c>
      <c r="B138" s="9" t="s">
        <v>4</v>
      </c>
      <c r="C138" s="9" t="s">
        <v>18</v>
      </c>
      <c r="D138" s="41" t="s">
        <v>19</v>
      </c>
      <c r="E138" s="9" t="s">
        <v>20</v>
      </c>
      <c r="F138" s="41" t="s">
        <v>21</v>
      </c>
      <c r="G138" s="41" t="s">
        <v>22</v>
      </c>
      <c r="H138" s="41" t="s">
        <v>23</v>
      </c>
      <c r="I138" s="9" t="s">
        <v>24</v>
      </c>
      <c r="J138" s="41" t="s">
        <v>25</v>
      </c>
      <c r="K138" s="42" t="s">
        <v>26</v>
      </c>
      <c r="L138" s="10" t="s">
        <v>27</v>
      </c>
      <c r="M138" s="9" t="s">
        <v>44</v>
      </c>
    </row>
    <row r="139" spans="1:16" x14ac:dyDescent="0.25">
      <c r="A139" s="7">
        <v>1</v>
      </c>
      <c r="B139" s="7">
        <v>4</v>
      </c>
      <c r="C139" s="7" t="s">
        <v>2</v>
      </c>
      <c r="D139" s="36"/>
      <c r="E139" s="7" t="s">
        <v>3</v>
      </c>
      <c r="F139" s="36"/>
      <c r="G139" s="36" t="s">
        <v>32</v>
      </c>
      <c r="H139" s="36" t="s">
        <v>66</v>
      </c>
      <c r="I139" s="7" t="s">
        <v>66</v>
      </c>
      <c r="J139" s="36">
        <v>7</v>
      </c>
      <c r="K139" s="36">
        <v>100</v>
      </c>
      <c r="L139" s="7"/>
      <c r="M139" s="7" t="s">
        <v>45</v>
      </c>
      <c r="N139" s="40" t="s">
        <v>67</v>
      </c>
    </row>
    <row r="140" spans="1:16" x14ac:dyDescent="0.25">
      <c r="A140" s="6">
        <v>2</v>
      </c>
      <c r="B140" s="6">
        <v>4</v>
      </c>
      <c r="C140" s="6" t="s">
        <v>2</v>
      </c>
      <c r="D140" s="55"/>
      <c r="E140" s="6" t="s">
        <v>3</v>
      </c>
      <c r="F140" s="55"/>
      <c r="G140" s="58" t="s">
        <v>32</v>
      </c>
      <c r="H140" s="55" t="s">
        <v>66</v>
      </c>
      <c r="I140" s="6" t="s">
        <v>66</v>
      </c>
      <c r="J140" s="37">
        <v>7</v>
      </c>
      <c r="K140" s="59">
        <v>100</v>
      </c>
      <c r="L140" s="6"/>
      <c r="M140" s="6">
        <f>IF($K$139&gt;K140, 2, IF($K$139&lt;K140, 0, 1))</f>
        <v>1</v>
      </c>
      <c r="N140" s="40" t="s">
        <v>67</v>
      </c>
    </row>
    <row r="141" spans="1:16" x14ac:dyDescent="0.25">
      <c r="A141" s="6">
        <v>3</v>
      </c>
      <c r="B141" s="6">
        <v>4</v>
      </c>
      <c r="C141" s="6" t="s">
        <v>2</v>
      </c>
      <c r="D141" s="55"/>
      <c r="E141" s="6" t="s">
        <v>3</v>
      </c>
      <c r="F141" s="55"/>
      <c r="G141" s="58" t="s">
        <v>36</v>
      </c>
      <c r="H141" s="55" t="s">
        <v>66</v>
      </c>
      <c r="I141" s="6" t="s">
        <v>66</v>
      </c>
      <c r="J141" s="37">
        <v>11</v>
      </c>
      <c r="K141" s="59">
        <v>100</v>
      </c>
      <c r="L141" s="6"/>
      <c r="M141" s="6">
        <f t="shared" ref="M141:M142" si="40">IF($K$139&gt;K141, 2, IF($K$139&lt;K141, 0, 1))</f>
        <v>1</v>
      </c>
      <c r="N141" s="40" t="s">
        <v>67</v>
      </c>
    </row>
    <row r="142" spans="1:16" x14ac:dyDescent="0.25">
      <c r="A142" s="6">
        <v>4</v>
      </c>
      <c r="B142" s="6">
        <v>4</v>
      </c>
      <c r="C142" s="6" t="s">
        <v>2</v>
      </c>
      <c r="D142" s="55"/>
      <c r="E142" s="6" t="s">
        <v>3</v>
      </c>
      <c r="F142" s="55"/>
      <c r="G142" s="58" t="s">
        <v>32</v>
      </c>
      <c r="H142" s="55" t="s">
        <v>66</v>
      </c>
      <c r="I142" s="6" t="s">
        <v>66</v>
      </c>
      <c r="J142" s="37">
        <v>8</v>
      </c>
      <c r="K142" s="59">
        <v>100</v>
      </c>
      <c r="L142" s="6"/>
      <c r="M142" s="6">
        <f t="shared" si="40"/>
        <v>1</v>
      </c>
      <c r="N142" s="40" t="s">
        <v>67</v>
      </c>
    </row>
    <row r="143" spans="1:16" x14ac:dyDescent="0.25">
      <c r="L143" s="17" t="s">
        <v>46</v>
      </c>
      <c r="M143" s="18">
        <f>SUM(M140:M142)</f>
        <v>3</v>
      </c>
    </row>
    <row r="145" spans="1:13" x14ac:dyDescent="0.25">
      <c r="A145" s="9" t="s">
        <v>43</v>
      </c>
      <c r="B145" s="9" t="s">
        <v>4</v>
      </c>
      <c r="C145" s="9" t="s">
        <v>18</v>
      </c>
      <c r="D145" s="9" t="s">
        <v>19</v>
      </c>
      <c r="E145" s="9" t="s">
        <v>20</v>
      </c>
      <c r="F145" s="9" t="s">
        <v>21</v>
      </c>
      <c r="G145" s="9" t="s">
        <v>22</v>
      </c>
      <c r="H145" s="9" t="s">
        <v>23</v>
      </c>
      <c r="I145" s="9" t="s">
        <v>24</v>
      </c>
      <c r="J145" s="9" t="s">
        <v>25</v>
      </c>
      <c r="K145" s="10" t="s">
        <v>26</v>
      </c>
      <c r="L145" s="10" t="s">
        <v>27</v>
      </c>
      <c r="M145" s="9" t="s">
        <v>44</v>
      </c>
    </row>
    <row r="146" spans="1:13" x14ac:dyDescent="0.25">
      <c r="A146" s="6">
        <v>1</v>
      </c>
      <c r="B146" s="6">
        <v>4</v>
      </c>
      <c r="C146" s="6" t="str">
        <f t="shared" ref="C146:F149" si="41">C139</f>
        <v>NS</v>
      </c>
      <c r="D146" s="6">
        <f t="shared" si="41"/>
        <v>0</v>
      </c>
      <c r="E146" s="6" t="str">
        <f t="shared" si="41"/>
        <v>EW</v>
      </c>
      <c r="F146" s="6">
        <f t="shared" si="41"/>
        <v>0</v>
      </c>
      <c r="G146" s="6" t="str">
        <f>G139</f>
        <v>3♥</v>
      </c>
      <c r="H146" s="6" t="s">
        <v>66</v>
      </c>
      <c r="I146" s="6" t="s">
        <v>66</v>
      </c>
      <c r="J146" s="6">
        <f t="shared" ref="J146:K149" si="42">J139</f>
        <v>7</v>
      </c>
      <c r="K146" s="6">
        <f t="shared" si="42"/>
        <v>100</v>
      </c>
      <c r="L146" s="6"/>
      <c r="M146" s="6">
        <f>IF($K$147&gt;K146, 2, IF($K$147&lt;K146, 0, 1))</f>
        <v>1</v>
      </c>
    </row>
    <row r="147" spans="1:13" x14ac:dyDescent="0.25">
      <c r="A147" s="7">
        <v>2</v>
      </c>
      <c r="B147" s="7">
        <v>4</v>
      </c>
      <c r="C147" s="7" t="str">
        <f t="shared" si="41"/>
        <v>NS</v>
      </c>
      <c r="D147" s="7">
        <f t="shared" si="41"/>
        <v>0</v>
      </c>
      <c r="E147" s="7" t="str">
        <f t="shared" si="41"/>
        <v>EW</v>
      </c>
      <c r="F147" s="7">
        <f t="shared" si="41"/>
        <v>0</v>
      </c>
      <c r="G147" s="7" t="str">
        <f>G140</f>
        <v>3♥</v>
      </c>
      <c r="H147" s="7" t="s">
        <v>66</v>
      </c>
      <c r="I147" s="7" t="s">
        <v>66</v>
      </c>
      <c r="J147" s="7">
        <f t="shared" si="42"/>
        <v>7</v>
      </c>
      <c r="K147" s="7">
        <f t="shared" si="42"/>
        <v>100</v>
      </c>
      <c r="L147" s="7"/>
      <c r="M147" s="7" t="s">
        <v>45</v>
      </c>
    </row>
    <row r="148" spans="1:13" x14ac:dyDescent="0.25">
      <c r="A148" s="6">
        <v>3</v>
      </c>
      <c r="B148" s="6">
        <v>4</v>
      </c>
      <c r="C148" s="6" t="str">
        <f t="shared" si="41"/>
        <v>NS</v>
      </c>
      <c r="D148" s="6">
        <f t="shared" si="41"/>
        <v>0</v>
      </c>
      <c r="E148" s="6" t="str">
        <f t="shared" si="41"/>
        <v>EW</v>
      </c>
      <c r="F148" s="6">
        <f t="shared" si="41"/>
        <v>0</v>
      </c>
      <c r="G148" s="6" t="str">
        <f>G141</f>
        <v>4♠</v>
      </c>
      <c r="H148" s="6" t="s">
        <v>66</v>
      </c>
      <c r="I148" s="6" t="s">
        <v>66</v>
      </c>
      <c r="J148" s="6">
        <f t="shared" si="42"/>
        <v>11</v>
      </c>
      <c r="K148" s="6">
        <f t="shared" si="42"/>
        <v>100</v>
      </c>
      <c r="L148" s="6"/>
      <c r="M148" s="6">
        <f>IF($K$147&gt;K148, 2, IF($K$147&lt;K148, 0, 1))</f>
        <v>1</v>
      </c>
    </row>
    <row r="149" spans="1:13" x14ac:dyDescent="0.25">
      <c r="A149" s="6">
        <v>4</v>
      </c>
      <c r="B149" s="6">
        <v>4</v>
      </c>
      <c r="C149" s="6" t="str">
        <f t="shared" si="41"/>
        <v>NS</v>
      </c>
      <c r="D149" s="6">
        <f t="shared" si="41"/>
        <v>0</v>
      </c>
      <c r="E149" s="6" t="str">
        <f t="shared" si="41"/>
        <v>EW</v>
      </c>
      <c r="F149" s="6">
        <f t="shared" si="41"/>
        <v>0</v>
      </c>
      <c r="G149" s="6" t="str">
        <f>G142</f>
        <v>3♥</v>
      </c>
      <c r="H149" s="6" t="s">
        <v>66</v>
      </c>
      <c r="I149" s="6" t="s">
        <v>66</v>
      </c>
      <c r="J149" s="6">
        <f t="shared" si="42"/>
        <v>8</v>
      </c>
      <c r="K149" s="6">
        <f t="shared" si="42"/>
        <v>100</v>
      </c>
      <c r="L149" s="6"/>
      <c r="M149" s="6">
        <f>IF($K$147&gt;K149, 2, IF($K$147&lt;K149, 0, 1))</f>
        <v>1</v>
      </c>
    </row>
    <row r="150" spans="1:13" x14ac:dyDescent="0.25">
      <c r="L150" s="17" t="s">
        <v>46</v>
      </c>
      <c r="M150" s="18">
        <f>SUM(M146:M149)</f>
        <v>3</v>
      </c>
    </row>
    <row r="152" spans="1:13" x14ac:dyDescent="0.25">
      <c r="A152" s="9" t="s">
        <v>43</v>
      </c>
      <c r="B152" s="9" t="s">
        <v>4</v>
      </c>
      <c r="C152" s="9" t="s">
        <v>18</v>
      </c>
      <c r="D152" s="9" t="s">
        <v>19</v>
      </c>
      <c r="E152" s="9" t="s">
        <v>20</v>
      </c>
      <c r="F152" s="9" t="s">
        <v>21</v>
      </c>
      <c r="G152" s="9" t="s">
        <v>22</v>
      </c>
      <c r="H152" s="9" t="s">
        <v>23</v>
      </c>
      <c r="I152" s="9" t="s">
        <v>24</v>
      </c>
      <c r="J152" s="9" t="s">
        <v>25</v>
      </c>
      <c r="K152" s="10" t="s">
        <v>26</v>
      </c>
      <c r="L152" s="10" t="s">
        <v>27</v>
      </c>
      <c r="M152" s="9" t="s">
        <v>44</v>
      </c>
    </row>
    <row r="153" spans="1:13" x14ac:dyDescent="0.25">
      <c r="A153" s="6">
        <v>1</v>
      </c>
      <c r="B153" s="6">
        <v>4</v>
      </c>
      <c r="C153" s="6" t="str">
        <f t="shared" ref="C153:F156" si="43">C139</f>
        <v>NS</v>
      </c>
      <c r="D153" s="6">
        <f t="shared" si="43"/>
        <v>0</v>
      </c>
      <c r="E153" s="6" t="str">
        <f t="shared" si="43"/>
        <v>EW</v>
      </c>
      <c r="F153" s="6">
        <f t="shared" si="43"/>
        <v>0</v>
      </c>
      <c r="G153" s="31" t="str">
        <f>G146</f>
        <v>3♥</v>
      </c>
      <c r="H153" s="6" t="s">
        <v>66</v>
      </c>
      <c r="I153" s="6" t="s">
        <v>66</v>
      </c>
      <c r="J153" s="31">
        <f t="shared" ref="J153:K156" si="44">J146</f>
        <v>7</v>
      </c>
      <c r="K153" s="31">
        <f t="shared" si="44"/>
        <v>100</v>
      </c>
      <c r="L153" s="6"/>
      <c r="M153" s="6">
        <f>IF($K$155&gt;K153, 2, IF($K$155&gt;K153, 0, 1))</f>
        <v>1</v>
      </c>
    </row>
    <row r="154" spans="1:13" x14ac:dyDescent="0.25">
      <c r="A154" s="6">
        <v>2</v>
      </c>
      <c r="B154" s="6">
        <v>4</v>
      </c>
      <c r="C154" s="6" t="str">
        <f t="shared" si="43"/>
        <v>NS</v>
      </c>
      <c r="D154" s="6">
        <f t="shared" si="43"/>
        <v>0</v>
      </c>
      <c r="E154" s="6" t="str">
        <f t="shared" si="43"/>
        <v>EW</v>
      </c>
      <c r="F154" s="6">
        <f t="shared" si="43"/>
        <v>0</v>
      </c>
      <c r="G154" s="31" t="str">
        <f>G147</f>
        <v>3♥</v>
      </c>
      <c r="H154" s="31" t="s">
        <v>66</v>
      </c>
      <c r="I154" s="31" t="s">
        <v>66</v>
      </c>
      <c r="J154" s="31">
        <f t="shared" si="44"/>
        <v>7</v>
      </c>
      <c r="K154" s="31">
        <f t="shared" si="44"/>
        <v>100</v>
      </c>
      <c r="L154" s="6"/>
      <c r="M154" s="6">
        <f>IF($K$155&gt;K154, 2, IF($K$155&lt;K154, 0, 1))</f>
        <v>1</v>
      </c>
    </row>
    <row r="155" spans="1:13" x14ac:dyDescent="0.25">
      <c r="A155" s="7">
        <v>3</v>
      </c>
      <c r="B155" s="7">
        <v>4</v>
      </c>
      <c r="C155" s="7" t="str">
        <f t="shared" si="43"/>
        <v>NS</v>
      </c>
      <c r="D155" s="7">
        <f t="shared" si="43"/>
        <v>0</v>
      </c>
      <c r="E155" s="7" t="str">
        <f t="shared" si="43"/>
        <v>EW</v>
      </c>
      <c r="F155" s="7">
        <f t="shared" si="43"/>
        <v>0</v>
      </c>
      <c r="G155" s="32" t="str">
        <f>G148</f>
        <v>4♠</v>
      </c>
      <c r="H155" s="32" t="s">
        <v>66</v>
      </c>
      <c r="I155" s="32" t="s">
        <v>66</v>
      </c>
      <c r="J155" s="32">
        <f t="shared" si="44"/>
        <v>11</v>
      </c>
      <c r="K155" s="32">
        <f t="shared" si="44"/>
        <v>100</v>
      </c>
      <c r="L155" s="7"/>
      <c r="M155" s="7" t="s">
        <v>45</v>
      </c>
    </row>
    <row r="156" spans="1:13" x14ac:dyDescent="0.25">
      <c r="A156" s="6">
        <v>4</v>
      </c>
      <c r="B156" s="6">
        <v>4</v>
      </c>
      <c r="C156" s="6" t="str">
        <f t="shared" si="43"/>
        <v>NS</v>
      </c>
      <c r="D156" s="6">
        <f t="shared" si="43"/>
        <v>0</v>
      </c>
      <c r="E156" s="6" t="str">
        <f t="shared" si="43"/>
        <v>EW</v>
      </c>
      <c r="F156" s="6">
        <f t="shared" si="43"/>
        <v>0</v>
      </c>
      <c r="G156" s="31" t="str">
        <f>G149</f>
        <v>3♥</v>
      </c>
      <c r="H156" s="6" t="s">
        <v>66</v>
      </c>
      <c r="I156" s="6" t="s">
        <v>66</v>
      </c>
      <c r="J156" s="31">
        <f t="shared" si="44"/>
        <v>8</v>
      </c>
      <c r="K156" s="31">
        <f t="shared" si="44"/>
        <v>100</v>
      </c>
      <c r="L156" s="6"/>
      <c r="M156" s="6">
        <f>IF($K$155&gt;K156, 2, IF($K$155&lt;K156, 0, 1))</f>
        <v>1</v>
      </c>
    </row>
    <row r="157" spans="1:13" x14ac:dyDescent="0.25">
      <c r="L157" s="17" t="s">
        <v>46</v>
      </c>
      <c r="M157" s="18">
        <f>SUM(M153:M156)</f>
        <v>3</v>
      </c>
    </row>
    <row r="159" spans="1:13" x14ac:dyDescent="0.25">
      <c r="A159" s="9" t="s">
        <v>43</v>
      </c>
      <c r="B159" s="9" t="s">
        <v>4</v>
      </c>
      <c r="C159" s="9" t="s">
        <v>18</v>
      </c>
      <c r="D159" s="9" t="s">
        <v>19</v>
      </c>
      <c r="E159" s="9" t="s">
        <v>20</v>
      </c>
      <c r="F159" s="9" t="s">
        <v>21</v>
      </c>
      <c r="G159" s="9" t="s">
        <v>22</v>
      </c>
      <c r="H159" s="9" t="s">
        <v>23</v>
      </c>
      <c r="I159" s="9" t="s">
        <v>24</v>
      </c>
      <c r="J159" s="9" t="s">
        <v>25</v>
      </c>
      <c r="K159" s="10" t="s">
        <v>26</v>
      </c>
      <c r="L159" s="10" t="s">
        <v>27</v>
      </c>
      <c r="M159" s="9" t="s">
        <v>44</v>
      </c>
    </row>
    <row r="160" spans="1:13" x14ac:dyDescent="0.25">
      <c r="A160" s="6">
        <v>1</v>
      </c>
      <c r="B160" s="6">
        <v>4</v>
      </c>
      <c r="C160" s="6" t="str">
        <f t="shared" ref="C160:F163" si="45">C139</f>
        <v>NS</v>
      </c>
      <c r="D160" s="6">
        <f t="shared" si="45"/>
        <v>0</v>
      </c>
      <c r="E160" s="6" t="str">
        <f t="shared" si="45"/>
        <v>EW</v>
      </c>
      <c r="F160" s="6">
        <f t="shared" si="45"/>
        <v>0</v>
      </c>
      <c r="G160" s="31" t="str">
        <f>G153</f>
        <v>3♥</v>
      </c>
      <c r="H160" s="31" t="s">
        <v>66</v>
      </c>
      <c r="I160" s="31" t="s">
        <v>66</v>
      </c>
      <c r="J160" s="31">
        <f t="shared" ref="J160:K163" si="46">J153</f>
        <v>7</v>
      </c>
      <c r="K160" s="31">
        <f t="shared" si="46"/>
        <v>100</v>
      </c>
      <c r="L160" s="31"/>
      <c r="M160" s="6">
        <f>IF($K$163&gt;K160, 2, IF($K$163&lt;K160, 0, 1))</f>
        <v>1</v>
      </c>
    </row>
    <row r="161" spans="1:16" x14ac:dyDescent="0.25">
      <c r="A161" s="6">
        <v>2</v>
      </c>
      <c r="B161" s="6">
        <v>4</v>
      </c>
      <c r="C161" s="6" t="str">
        <f t="shared" si="45"/>
        <v>NS</v>
      </c>
      <c r="D161" s="6">
        <f t="shared" si="45"/>
        <v>0</v>
      </c>
      <c r="E161" s="6" t="str">
        <f t="shared" si="45"/>
        <v>EW</v>
      </c>
      <c r="F161" s="6">
        <f t="shared" si="45"/>
        <v>0</v>
      </c>
      <c r="G161" s="31" t="str">
        <f>G154</f>
        <v>3♥</v>
      </c>
      <c r="H161" s="31" t="s">
        <v>66</v>
      </c>
      <c r="I161" s="31" t="s">
        <v>66</v>
      </c>
      <c r="J161" s="31">
        <f t="shared" si="46"/>
        <v>7</v>
      </c>
      <c r="K161" s="31">
        <f t="shared" si="46"/>
        <v>100</v>
      </c>
      <c r="L161" s="31"/>
      <c r="M161" s="6">
        <f>IF($K$163&gt;K161, 2, IF($K$163&lt;K161, 0, 1))</f>
        <v>1</v>
      </c>
    </row>
    <row r="162" spans="1:16" x14ac:dyDescent="0.25">
      <c r="A162" s="16">
        <v>3</v>
      </c>
      <c r="B162" s="6">
        <v>4</v>
      </c>
      <c r="C162" s="16" t="str">
        <f t="shared" si="45"/>
        <v>NS</v>
      </c>
      <c r="D162" s="16">
        <f t="shared" si="45"/>
        <v>0</v>
      </c>
      <c r="E162" s="16" t="str">
        <f t="shared" si="45"/>
        <v>EW</v>
      </c>
      <c r="F162" s="16">
        <f t="shared" si="45"/>
        <v>0</v>
      </c>
      <c r="G162" s="31" t="str">
        <f>G155</f>
        <v>4♠</v>
      </c>
      <c r="H162" s="31" t="s">
        <v>66</v>
      </c>
      <c r="I162" s="31" t="s">
        <v>66</v>
      </c>
      <c r="J162" s="31">
        <f t="shared" si="46"/>
        <v>11</v>
      </c>
      <c r="K162" s="31">
        <f t="shared" si="46"/>
        <v>100</v>
      </c>
      <c r="L162" s="31"/>
      <c r="M162" s="6">
        <f>IF($K$163&gt;K162, 2, IF($K$163&lt;K162, 0, 1))</f>
        <v>1</v>
      </c>
    </row>
    <row r="163" spans="1:16" x14ac:dyDescent="0.25">
      <c r="A163" s="7">
        <v>4</v>
      </c>
      <c r="B163" s="7">
        <v>4</v>
      </c>
      <c r="C163" s="7" t="str">
        <f t="shared" si="45"/>
        <v>NS</v>
      </c>
      <c r="D163" s="7">
        <f t="shared" si="45"/>
        <v>0</v>
      </c>
      <c r="E163" s="7" t="str">
        <f t="shared" si="45"/>
        <v>EW</v>
      </c>
      <c r="F163" s="7">
        <f t="shared" si="45"/>
        <v>0</v>
      </c>
      <c r="G163" s="32" t="str">
        <f>G156</f>
        <v>3♥</v>
      </c>
      <c r="H163" s="32" t="s">
        <v>66</v>
      </c>
      <c r="I163" s="32" t="s">
        <v>66</v>
      </c>
      <c r="J163" s="32">
        <f t="shared" si="46"/>
        <v>8</v>
      </c>
      <c r="K163" s="32">
        <f t="shared" si="46"/>
        <v>100</v>
      </c>
      <c r="L163" s="7"/>
      <c r="M163" s="7" t="s">
        <v>45</v>
      </c>
    </row>
    <row r="164" spans="1:16" x14ac:dyDescent="0.25">
      <c r="L164" s="17" t="s">
        <v>46</v>
      </c>
      <c r="M164" s="18">
        <f>SUM(M160:M163)</f>
        <v>3</v>
      </c>
    </row>
    <row r="166" spans="1:16" ht="21" x14ac:dyDescent="0.35">
      <c r="A166" s="8" t="s">
        <v>75</v>
      </c>
    </row>
    <row r="168" spans="1:16" x14ac:dyDescent="0.25">
      <c r="A168" s="9" t="s">
        <v>17</v>
      </c>
      <c r="B168" s="9" t="s">
        <v>4</v>
      </c>
      <c r="C168" s="9" t="s">
        <v>18</v>
      </c>
      <c r="D168" s="9" t="s">
        <v>19</v>
      </c>
      <c r="E168" s="9" t="s">
        <v>20</v>
      </c>
      <c r="F168" s="9" t="s">
        <v>21</v>
      </c>
      <c r="G168" s="9" t="s">
        <v>22</v>
      </c>
      <c r="H168" s="9" t="s">
        <v>23</v>
      </c>
      <c r="I168" s="9" t="s">
        <v>24</v>
      </c>
      <c r="J168" s="9" t="s">
        <v>25</v>
      </c>
      <c r="K168" s="10" t="s">
        <v>26</v>
      </c>
      <c r="L168" s="10" t="s">
        <v>27</v>
      </c>
      <c r="M168" s="9" t="s">
        <v>28</v>
      </c>
      <c r="N168" s="11" t="s">
        <v>29</v>
      </c>
      <c r="O168" s="12" t="s">
        <v>30</v>
      </c>
      <c r="P168" s="9" t="s">
        <v>31</v>
      </c>
    </row>
    <row r="169" spans="1:16" x14ac:dyDescent="0.25">
      <c r="A169" s="45">
        <v>1</v>
      </c>
      <c r="B169" s="45">
        <v>4</v>
      </c>
      <c r="C169" s="45" t="s">
        <v>2</v>
      </c>
      <c r="D169" s="45">
        <f>D177</f>
        <v>0</v>
      </c>
      <c r="E169" s="45" t="s">
        <v>3</v>
      </c>
      <c r="F169" s="45">
        <f t="shared" ref="F169:G172" si="47">F177</f>
        <v>0</v>
      </c>
      <c r="G169" s="45" t="str">
        <f t="shared" si="47"/>
        <v>3♥</v>
      </c>
      <c r="H169" s="45" t="s">
        <v>66</v>
      </c>
      <c r="I169" s="45" t="s">
        <v>66</v>
      </c>
      <c r="J169" s="45">
        <f t="shared" ref="J169:K172" si="48">J177</f>
        <v>7</v>
      </c>
      <c r="K169" s="45">
        <f t="shared" si="48"/>
        <v>100</v>
      </c>
      <c r="L169" s="45"/>
      <c r="M169" s="45">
        <f>M181</f>
        <v>3</v>
      </c>
      <c r="N169" s="45">
        <f>6-M169</f>
        <v>3</v>
      </c>
      <c r="O169" s="46">
        <f>M169/6</f>
        <v>0.5</v>
      </c>
      <c r="P169" s="46">
        <f>100%-O169</f>
        <v>0.5</v>
      </c>
    </row>
    <row r="170" spans="1:16" x14ac:dyDescent="0.25">
      <c r="A170" s="45">
        <v>2</v>
      </c>
      <c r="B170" s="45">
        <v>4</v>
      </c>
      <c r="C170" s="45" t="s">
        <v>2</v>
      </c>
      <c r="D170" s="45">
        <f>D178</f>
        <v>0</v>
      </c>
      <c r="E170" s="45" t="s">
        <v>3</v>
      </c>
      <c r="F170" s="45">
        <f t="shared" si="47"/>
        <v>0</v>
      </c>
      <c r="G170" s="45" t="str">
        <f t="shared" si="47"/>
        <v>3♥</v>
      </c>
      <c r="H170" s="45" t="s">
        <v>66</v>
      </c>
      <c r="I170" s="45" t="s">
        <v>66</v>
      </c>
      <c r="J170" s="45">
        <f t="shared" si="48"/>
        <v>7</v>
      </c>
      <c r="K170" s="45">
        <f t="shared" si="48"/>
        <v>100</v>
      </c>
      <c r="L170" s="45"/>
      <c r="M170" s="45">
        <f>M188</f>
        <v>3</v>
      </c>
      <c r="N170" s="45">
        <f t="shared" ref="N170:N172" si="49">6-M170</f>
        <v>3</v>
      </c>
      <c r="O170" s="46">
        <f t="shared" ref="O170:O172" si="50">M170/6</f>
        <v>0.5</v>
      </c>
      <c r="P170" s="46">
        <f t="shared" ref="P170:P172" si="51">100%-O170</f>
        <v>0.5</v>
      </c>
    </row>
    <row r="171" spans="1:16" x14ac:dyDescent="0.25">
      <c r="A171" s="45">
        <v>3</v>
      </c>
      <c r="B171" s="45">
        <v>4</v>
      </c>
      <c r="C171" s="45" t="s">
        <v>2</v>
      </c>
      <c r="D171" s="45">
        <f>D179</f>
        <v>0</v>
      </c>
      <c r="E171" s="45" t="s">
        <v>3</v>
      </c>
      <c r="F171" s="45">
        <f t="shared" si="47"/>
        <v>0</v>
      </c>
      <c r="G171" s="45" t="str">
        <f t="shared" si="47"/>
        <v>4♠</v>
      </c>
      <c r="H171" s="45" t="s">
        <v>66</v>
      </c>
      <c r="I171" s="45" t="s">
        <v>66</v>
      </c>
      <c r="J171" s="45">
        <f t="shared" si="48"/>
        <v>11</v>
      </c>
      <c r="K171" s="45">
        <f t="shared" si="48"/>
        <v>100</v>
      </c>
      <c r="L171" s="45"/>
      <c r="M171" s="45">
        <f>M195</f>
        <v>3</v>
      </c>
      <c r="N171" s="45">
        <f t="shared" si="49"/>
        <v>3</v>
      </c>
      <c r="O171" s="46">
        <f t="shared" si="50"/>
        <v>0.5</v>
      </c>
      <c r="P171" s="46">
        <f t="shared" si="51"/>
        <v>0.5</v>
      </c>
    </row>
    <row r="172" spans="1:16" x14ac:dyDescent="0.25">
      <c r="A172" s="45">
        <v>4</v>
      </c>
      <c r="B172" s="45">
        <v>4</v>
      </c>
      <c r="C172" s="45" t="s">
        <v>2</v>
      </c>
      <c r="D172" s="45">
        <f>D180</f>
        <v>0</v>
      </c>
      <c r="E172" s="45" t="s">
        <v>3</v>
      </c>
      <c r="F172" s="45">
        <f t="shared" si="47"/>
        <v>0</v>
      </c>
      <c r="G172" s="45" t="str">
        <f t="shared" si="47"/>
        <v>3♥</v>
      </c>
      <c r="H172" s="45" t="s">
        <v>66</v>
      </c>
      <c r="I172" s="45" t="s">
        <v>66</v>
      </c>
      <c r="J172" s="45">
        <f t="shared" si="48"/>
        <v>8</v>
      </c>
      <c r="K172" s="45">
        <f t="shared" si="48"/>
        <v>100</v>
      </c>
      <c r="L172" s="45"/>
      <c r="M172" s="45">
        <f>M202</f>
        <v>3</v>
      </c>
      <c r="N172" s="45">
        <f t="shared" si="49"/>
        <v>3</v>
      </c>
      <c r="O172" s="46">
        <f t="shared" si="50"/>
        <v>0.5</v>
      </c>
      <c r="P172" s="46">
        <f t="shared" si="51"/>
        <v>0.5</v>
      </c>
    </row>
    <row r="173" spans="1:16" x14ac:dyDescent="0.25"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</row>
    <row r="174" spans="1:16" ht="23.25" x14ac:dyDescent="0.35">
      <c r="A174" s="14" t="s">
        <v>60</v>
      </c>
      <c r="B174" s="14"/>
      <c r="C174" s="14"/>
      <c r="D174" s="14"/>
      <c r="E174" s="14"/>
      <c r="F174" s="14"/>
    </row>
    <row r="176" spans="1:16" x14ac:dyDescent="0.25">
      <c r="A176" s="9" t="s">
        <v>43</v>
      </c>
      <c r="B176" s="9" t="s">
        <v>4</v>
      </c>
      <c r="C176" s="9" t="s">
        <v>18</v>
      </c>
      <c r="D176" s="41" t="s">
        <v>19</v>
      </c>
      <c r="E176" s="9" t="s">
        <v>20</v>
      </c>
      <c r="F176" s="41" t="s">
        <v>21</v>
      </c>
      <c r="G176" s="41" t="s">
        <v>22</v>
      </c>
      <c r="H176" s="41" t="s">
        <v>23</v>
      </c>
      <c r="I176" s="9" t="s">
        <v>24</v>
      </c>
      <c r="J176" s="41" t="s">
        <v>25</v>
      </c>
      <c r="K176" s="42" t="s">
        <v>26</v>
      </c>
      <c r="L176" s="42" t="s">
        <v>27</v>
      </c>
      <c r="M176" s="9" t="s">
        <v>44</v>
      </c>
    </row>
    <row r="177" spans="1:14" x14ac:dyDescent="0.25">
      <c r="A177" s="29">
        <v>1</v>
      </c>
      <c r="B177" s="29">
        <v>4</v>
      </c>
      <c r="C177" s="29" t="s">
        <v>2</v>
      </c>
      <c r="D177" s="36"/>
      <c r="E177" s="29" t="s">
        <v>3</v>
      </c>
      <c r="F177" s="36"/>
      <c r="G177" s="36" t="s">
        <v>32</v>
      </c>
      <c r="H177" s="36" t="s">
        <v>66</v>
      </c>
      <c r="I177" s="29" t="s">
        <v>66</v>
      </c>
      <c r="J177" s="36">
        <v>7</v>
      </c>
      <c r="K177" s="36">
        <v>100</v>
      </c>
      <c r="L177" s="29"/>
      <c r="M177" s="29" t="s">
        <v>45</v>
      </c>
      <c r="N177" s="40" t="s">
        <v>67</v>
      </c>
    </row>
    <row r="178" spans="1:14" x14ac:dyDescent="0.25">
      <c r="A178" s="49">
        <v>2</v>
      </c>
      <c r="B178" s="49">
        <v>4</v>
      </c>
      <c r="C178" s="49" t="s">
        <v>2</v>
      </c>
      <c r="D178" s="54"/>
      <c r="E178" s="49" t="s">
        <v>3</v>
      </c>
      <c r="F178" s="54"/>
      <c r="G178" s="54" t="s">
        <v>32</v>
      </c>
      <c r="H178" s="54" t="s">
        <v>66</v>
      </c>
      <c r="I178" s="49" t="s">
        <v>66</v>
      </c>
      <c r="J178" s="54">
        <v>7</v>
      </c>
      <c r="K178" s="54">
        <v>100</v>
      </c>
      <c r="L178" s="49"/>
      <c r="M178" s="49">
        <f>IF($K$139&gt;K178, 2, IF($K$139&lt;K178, 0, 1))</f>
        <v>1</v>
      </c>
      <c r="N178" s="40" t="s">
        <v>67</v>
      </c>
    </row>
    <row r="179" spans="1:14" x14ac:dyDescent="0.25">
      <c r="A179" s="49">
        <v>3</v>
      </c>
      <c r="B179" s="49">
        <v>4</v>
      </c>
      <c r="C179" s="49" t="s">
        <v>2</v>
      </c>
      <c r="D179" s="54"/>
      <c r="E179" s="49" t="s">
        <v>3</v>
      </c>
      <c r="F179" s="54"/>
      <c r="G179" s="54" t="s">
        <v>36</v>
      </c>
      <c r="H179" s="54" t="s">
        <v>66</v>
      </c>
      <c r="I179" s="49" t="s">
        <v>66</v>
      </c>
      <c r="J179" s="54">
        <v>11</v>
      </c>
      <c r="K179" s="54">
        <v>100</v>
      </c>
      <c r="L179" s="49"/>
      <c r="M179" s="49">
        <f t="shared" ref="M179:M180" si="52">IF($K$139&gt;K179, 2, IF($K$139&lt;K179, 0, 1))</f>
        <v>1</v>
      </c>
      <c r="N179" s="40" t="s">
        <v>67</v>
      </c>
    </row>
    <row r="180" spans="1:14" x14ac:dyDescent="0.25">
      <c r="A180" s="49">
        <v>4</v>
      </c>
      <c r="B180" s="49">
        <v>4</v>
      </c>
      <c r="C180" s="49" t="s">
        <v>2</v>
      </c>
      <c r="D180" s="54"/>
      <c r="E180" s="49" t="s">
        <v>3</v>
      </c>
      <c r="F180" s="54"/>
      <c r="G180" s="54" t="s">
        <v>32</v>
      </c>
      <c r="H180" s="54" t="s">
        <v>66</v>
      </c>
      <c r="I180" s="49" t="s">
        <v>66</v>
      </c>
      <c r="J180" s="54">
        <v>8</v>
      </c>
      <c r="K180" s="54">
        <v>100</v>
      </c>
      <c r="L180" s="49"/>
      <c r="M180" s="49">
        <f t="shared" si="52"/>
        <v>1</v>
      </c>
      <c r="N180" s="40" t="s">
        <v>67</v>
      </c>
    </row>
    <row r="181" spans="1:14" x14ac:dyDescent="0.25">
      <c r="L181" s="17" t="s">
        <v>46</v>
      </c>
      <c r="M181" s="18">
        <f>SUM(M178:M180)</f>
        <v>3</v>
      </c>
    </row>
    <row r="183" spans="1:14" x14ac:dyDescent="0.25">
      <c r="A183" s="9" t="s">
        <v>43</v>
      </c>
      <c r="B183" s="9" t="s">
        <v>4</v>
      </c>
      <c r="C183" s="9" t="s">
        <v>18</v>
      </c>
      <c r="D183" s="9" t="s">
        <v>19</v>
      </c>
      <c r="E183" s="9" t="s">
        <v>20</v>
      </c>
      <c r="F183" s="9" t="s">
        <v>21</v>
      </c>
      <c r="G183" s="9" t="s">
        <v>22</v>
      </c>
      <c r="H183" s="9" t="s">
        <v>23</v>
      </c>
      <c r="I183" s="9" t="s">
        <v>24</v>
      </c>
      <c r="J183" s="9" t="s">
        <v>25</v>
      </c>
      <c r="K183" s="10" t="s">
        <v>26</v>
      </c>
      <c r="L183" s="10" t="s">
        <v>27</v>
      </c>
      <c r="M183" s="9" t="s">
        <v>44</v>
      </c>
    </row>
    <row r="184" spans="1:14" x14ac:dyDescent="0.25">
      <c r="A184" s="28">
        <v>1</v>
      </c>
      <c r="B184" s="28">
        <v>4</v>
      </c>
      <c r="C184" s="28" t="str">
        <f t="shared" ref="C184:F184" si="53">C177</f>
        <v>NS</v>
      </c>
      <c r="D184" s="28">
        <f t="shared" si="53"/>
        <v>0</v>
      </c>
      <c r="E184" s="28" t="str">
        <f t="shared" si="53"/>
        <v>EW</v>
      </c>
      <c r="F184" s="28">
        <f t="shared" si="53"/>
        <v>0</v>
      </c>
      <c r="G184" s="28" t="str">
        <f>G177</f>
        <v>3♥</v>
      </c>
      <c r="H184" s="28" t="s">
        <v>66</v>
      </c>
      <c r="I184" s="28" t="s">
        <v>66</v>
      </c>
      <c r="J184" s="28">
        <f>J177</f>
        <v>7</v>
      </c>
      <c r="K184" s="28">
        <v>100</v>
      </c>
      <c r="L184" s="28"/>
      <c r="M184" s="28">
        <f>IF($K$147&gt;K184, 2, IF($K$147&lt;K184, 0, 1))</f>
        <v>1</v>
      </c>
    </row>
    <row r="185" spans="1:14" x14ac:dyDescent="0.25">
      <c r="A185" s="29">
        <v>2</v>
      </c>
      <c r="B185" s="29">
        <v>4</v>
      </c>
      <c r="C185" s="29" t="str">
        <f t="shared" ref="C185:F185" si="54">C178</f>
        <v>NS</v>
      </c>
      <c r="D185" s="29">
        <f t="shared" si="54"/>
        <v>0</v>
      </c>
      <c r="E185" s="29" t="str">
        <f t="shared" si="54"/>
        <v>EW</v>
      </c>
      <c r="F185" s="29">
        <f t="shared" si="54"/>
        <v>0</v>
      </c>
      <c r="G185" s="29" t="str">
        <f>G178</f>
        <v>3♥</v>
      </c>
      <c r="H185" s="29" t="s">
        <v>66</v>
      </c>
      <c r="I185" s="29" t="s">
        <v>66</v>
      </c>
      <c r="J185" s="29">
        <f>J178</f>
        <v>7</v>
      </c>
      <c r="K185" s="29">
        <v>100</v>
      </c>
      <c r="L185" s="29"/>
      <c r="M185" s="29" t="s">
        <v>45</v>
      </c>
    </row>
    <row r="186" spans="1:14" x14ac:dyDescent="0.25">
      <c r="A186" s="28">
        <v>3</v>
      </c>
      <c r="B186" s="28">
        <v>4</v>
      </c>
      <c r="C186" s="28" t="str">
        <f t="shared" ref="C186:F186" si="55">C179</f>
        <v>NS</v>
      </c>
      <c r="D186" s="28">
        <f t="shared" si="55"/>
        <v>0</v>
      </c>
      <c r="E186" s="28" t="str">
        <f t="shared" si="55"/>
        <v>EW</v>
      </c>
      <c r="F186" s="28">
        <f t="shared" si="55"/>
        <v>0</v>
      </c>
      <c r="G186" s="28" t="str">
        <f>G179</f>
        <v>4♠</v>
      </c>
      <c r="H186" s="28" t="s">
        <v>66</v>
      </c>
      <c r="I186" s="28" t="s">
        <v>66</v>
      </c>
      <c r="J186" s="28">
        <f>J179</f>
        <v>11</v>
      </c>
      <c r="K186" s="28">
        <v>100</v>
      </c>
      <c r="L186" s="28"/>
      <c r="M186" s="28">
        <f>IF($K$147&gt;K186, 2, IF($K$147&lt;K186, 0, 1))</f>
        <v>1</v>
      </c>
    </row>
    <row r="187" spans="1:14" x14ac:dyDescent="0.25">
      <c r="A187" s="28">
        <v>4</v>
      </c>
      <c r="B187" s="28">
        <v>4</v>
      </c>
      <c r="C187" s="28" t="str">
        <f t="shared" ref="C187:F187" si="56">C180</f>
        <v>NS</v>
      </c>
      <c r="D187" s="28">
        <f t="shared" si="56"/>
        <v>0</v>
      </c>
      <c r="E187" s="28" t="str">
        <f t="shared" si="56"/>
        <v>EW</v>
      </c>
      <c r="F187" s="28">
        <f t="shared" si="56"/>
        <v>0</v>
      </c>
      <c r="G187" s="28" t="str">
        <f>G180</f>
        <v>3♥</v>
      </c>
      <c r="H187" s="28" t="s">
        <v>66</v>
      </c>
      <c r="I187" s="28" t="s">
        <v>66</v>
      </c>
      <c r="J187" s="28">
        <f>J180</f>
        <v>8</v>
      </c>
      <c r="K187" s="28">
        <v>100</v>
      </c>
      <c r="L187" s="28"/>
      <c r="M187" s="28">
        <f>IF($K$147&gt;K187, 2, IF($K$147&lt;K187, 0, 1))</f>
        <v>1</v>
      </c>
    </row>
    <row r="188" spans="1:14" x14ac:dyDescent="0.25">
      <c r="L188" s="17" t="s">
        <v>46</v>
      </c>
      <c r="M188" s="18">
        <f>SUM(M184:M187)</f>
        <v>3</v>
      </c>
    </row>
    <row r="190" spans="1:14" x14ac:dyDescent="0.25">
      <c r="A190" s="9" t="s">
        <v>43</v>
      </c>
      <c r="B190" s="9" t="s">
        <v>4</v>
      </c>
      <c r="C190" s="9" t="s">
        <v>18</v>
      </c>
      <c r="D190" s="9" t="s">
        <v>19</v>
      </c>
      <c r="E190" s="9" t="s">
        <v>20</v>
      </c>
      <c r="F190" s="9" t="s">
        <v>21</v>
      </c>
      <c r="G190" s="9" t="s">
        <v>22</v>
      </c>
      <c r="H190" s="9" t="s">
        <v>23</v>
      </c>
      <c r="I190" s="9" t="s">
        <v>24</v>
      </c>
      <c r="J190" s="9" t="s">
        <v>25</v>
      </c>
      <c r="K190" s="10" t="s">
        <v>26</v>
      </c>
      <c r="L190" s="10" t="s">
        <v>27</v>
      </c>
      <c r="M190" s="9" t="s">
        <v>44</v>
      </c>
    </row>
    <row r="191" spans="1:14" x14ac:dyDescent="0.25">
      <c r="A191" s="28">
        <v>1</v>
      </c>
      <c r="B191" s="28">
        <v>4</v>
      </c>
      <c r="C191" s="28" t="str">
        <f t="shared" ref="C191:F191" si="57">C177</f>
        <v>NS</v>
      </c>
      <c r="D191" s="28">
        <f t="shared" si="57"/>
        <v>0</v>
      </c>
      <c r="E191" s="28" t="str">
        <f t="shared" si="57"/>
        <v>EW</v>
      </c>
      <c r="F191" s="28">
        <f t="shared" si="57"/>
        <v>0</v>
      </c>
      <c r="G191" s="31" t="str">
        <f>G184</f>
        <v>3♥</v>
      </c>
      <c r="H191" s="28" t="s">
        <v>66</v>
      </c>
      <c r="I191" s="28" t="s">
        <v>66</v>
      </c>
      <c r="J191" s="31">
        <f>J184</f>
        <v>7</v>
      </c>
      <c r="K191" s="31">
        <v>100</v>
      </c>
      <c r="L191" s="28"/>
      <c r="M191" s="28">
        <f>IF($K$155&gt;K191, 2, IF($K$155&lt;K191, 0, 1))</f>
        <v>1</v>
      </c>
    </row>
    <row r="192" spans="1:14" x14ac:dyDescent="0.25">
      <c r="A192" s="28">
        <v>2</v>
      </c>
      <c r="B192" s="28">
        <v>4</v>
      </c>
      <c r="C192" s="28" t="str">
        <f t="shared" ref="C192:F192" si="58">C178</f>
        <v>NS</v>
      </c>
      <c r="D192" s="28">
        <f t="shared" si="58"/>
        <v>0</v>
      </c>
      <c r="E192" s="28" t="str">
        <f t="shared" si="58"/>
        <v>EW</v>
      </c>
      <c r="F192" s="28">
        <f t="shared" si="58"/>
        <v>0</v>
      </c>
      <c r="G192" s="31" t="str">
        <f>G185</f>
        <v>3♥</v>
      </c>
      <c r="H192" s="31" t="s">
        <v>66</v>
      </c>
      <c r="I192" s="31" t="s">
        <v>66</v>
      </c>
      <c r="J192" s="31">
        <f>J185</f>
        <v>7</v>
      </c>
      <c r="K192" s="31">
        <v>100</v>
      </c>
      <c r="L192" s="28"/>
      <c r="M192" s="28">
        <f>IF($K$155&gt;K192, 2, IF($K$155&lt;K192, 0, 1))</f>
        <v>1</v>
      </c>
    </row>
    <row r="193" spans="1:16" x14ac:dyDescent="0.25">
      <c r="A193" s="29">
        <v>3</v>
      </c>
      <c r="B193" s="29">
        <v>4</v>
      </c>
      <c r="C193" s="29" t="str">
        <f t="shared" ref="C193:F193" si="59">C179</f>
        <v>NS</v>
      </c>
      <c r="D193" s="29">
        <f t="shared" si="59"/>
        <v>0</v>
      </c>
      <c r="E193" s="29" t="str">
        <f t="shared" si="59"/>
        <v>EW</v>
      </c>
      <c r="F193" s="29">
        <f t="shared" si="59"/>
        <v>0</v>
      </c>
      <c r="G193" s="32" t="str">
        <f>G186</f>
        <v>4♠</v>
      </c>
      <c r="H193" s="32" t="s">
        <v>66</v>
      </c>
      <c r="I193" s="32" t="s">
        <v>66</v>
      </c>
      <c r="J193" s="32">
        <f>J186</f>
        <v>11</v>
      </c>
      <c r="K193" s="32">
        <v>100</v>
      </c>
      <c r="L193" s="29"/>
      <c r="M193" s="29" t="s">
        <v>45</v>
      </c>
    </row>
    <row r="194" spans="1:16" x14ac:dyDescent="0.25">
      <c r="A194" s="28">
        <v>4</v>
      </c>
      <c r="B194" s="28">
        <v>4</v>
      </c>
      <c r="C194" s="28" t="str">
        <f t="shared" ref="C194:F194" si="60">C180</f>
        <v>NS</v>
      </c>
      <c r="D194" s="28">
        <f t="shared" si="60"/>
        <v>0</v>
      </c>
      <c r="E194" s="28" t="str">
        <f t="shared" si="60"/>
        <v>EW</v>
      </c>
      <c r="F194" s="28">
        <f t="shared" si="60"/>
        <v>0</v>
      </c>
      <c r="G194" s="31" t="str">
        <f>G187</f>
        <v>3♥</v>
      </c>
      <c r="H194" s="28" t="s">
        <v>66</v>
      </c>
      <c r="I194" s="28" t="s">
        <v>66</v>
      </c>
      <c r="J194" s="31">
        <f>J187</f>
        <v>8</v>
      </c>
      <c r="K194" s="31">
        <v>100</v>
      </c>
      <c r="L194" s="28"/>
      <c r="M194" s="28">
        <f>IF($K$155&gt;K194, 2, IF($K$155&lt;K194, 0, 1))</f>
        <v>1</v>
      </c>
    </row>
    <row r="195" spans="1:16" x14ac:dyDescent="0.25">
      <c r="L195" s="17" t="s">
        <v>46</v>
      </c>
      <c r="M195" s="18">
        <f>SUM(M191:M194)</f>
        <v>3</v>
      </c>
    </row>
    <row r="197" spans="1:16" x14ac:dyDescent="0.25">
      <c r="A197" s="9" t="s">
        <v>43</v>
      </c>
      <c r="B197" s="9" t="s">
        <v>4</v>
      </c>
      <c r="C197" s="9" t="s">
        <v>18</v>
      </c>
      <c r="D197" s="9" t="s">
        <v>19</v>
      </c>
      <c r="E197" s="9" t="s">
        <v>20</v>
      </c>
      <c r="F197" s="9" t="s">
        <v>21</v>
      </c>
      <c r="G197" s="9" t="s">
        <v>22</v>
      </c>
      <c r="H197" s="9" t="s">
        <v>23</v>
      </c>
      <c r="I197" s="9" t="s">
        <v>24</v>
      </c>
      <c r="J197" s="9" t="s">
        <v>25</v>
      </c>
      <c r="K197" s="10" t="s">
        <v>26</v>
      </c>
      <c r="L197" s="10" t="s">
        <v>27</v>
      </c>
      <c r="M197" s="9" t="s">
        <v>44</v>
      </c>
    </row>
    <row r="198" spans="1:16" x14ac:dyDescent="0.25">
      <c r="A198" s="28">
        <v>1</v>
      </c>
      <c r="B198" s="28">
        <v>4</v>
      </c>
      <c r="C198" s="28" t="str">
        <f t="shared" ref="C198:F198" si="61">C177</f>
        <v>NS</v>
      </c>
      <c r="D198" s="28">
        <f t="shared" si="61"/>
        <v>0</v>
      </c>
      <c r="E198" s="28" t="str">
        <f t="shared" si="61"/>
        <v>EW</v>
      </c>
      <c r="F198" s="28">
        <f t="shared" si="61"/>
        <v>0</v>
      </c>
      <c r="G198" s="31" t="str">
        <f>G191</f>
        <v>3♥</v>
      </c>
      <c r="H198" s="28" t="s">
        <v>66</v>
      </c>
      <c r="I198" s="28" t="s">
        <v>66</v>
      </c>
      <c r="J198" s="31">
        <f>J191</f>
        <v>7</v>
      </c>
      <c r="K198" s="31">
        <v>100</v>
      </c>
      <c r="L198" s="28"/>
      <c r="M198" s="28">
        <f>IF($K$163&gt;K198, 2, IF($K$163&lt;K198, 0, 1))</f>
        <v>1</v>
      </c>
    </row>
    <row r="199" spans="1:16" x14ac:dyDescent="0.25">
      <c r="A199" s="28">
        <v>2</v>
      </c>
      <c r="B199" s="28">
        <v>4</v>
      </c>
      <c r="C199" s="28" t="str">
        <f t="shared" ref="C199:F199" si="62">C178</f>
        <v>NS</v>
      </c>
      <c r="D199" s="28">
        <f t="shared" si="62"/>
        <v>0</v>
      </c>
      <c r="E199" s="28" t="str">
        <f t="shared" si="62"/>
        <v>EW</v>
      </c>
      <c r="F199" s="28">
        <f t="shared" si="62"/>
        <v>0</v>
      </c>
      <c r="G199" s="31" t="str">
        <f>G192</f>
        <v>3♥</v>
      </c>
      <c r="H199" s="31" t="s">
        <v>66</v>
      </c>
      <c r="I199" s="31" t="s">
        <v>66</v>
      </c>
      <c r="J199" s="31">
        <f>J192</f>
        <v>7</v>
      </c>
      <c r="K199" s="31">
        <v>100</v>
      </c>
      <c r="L199" s="28"/>
      <c r="M199" s="28">
        <f>IF($K$163&gt;K199, 2, IF($K$163&lt;K199, 0, 1))</f>
        <v>1</v>
      </c>
    </row>
    <row r="200" spans="1:16" x14ac:dyDescent="0.25">
      <c r="A200" s="16">
        <v>3</v>
      </c>
      <c r="B200" s="28">
        <v>4</v>
      </c>
      <c r="C200" s="16" t="str">
        <f t="shared" ref="C200:F200" si="63">C179</f>
        <v>NS</v>
      </c>
      <c r="D200" s="16">
        <f t="shared" si="63"/>
        <v>0</v>
      </c>
      <c r="E200" s="16" t="str">
        <f t="shared" si="63"/>
        <v>EW</v>
      </c>
      <c r="F200" s="16">
        <f t="shared" si="63"/>
        <v>0</v>
      </c>
      <c r="G200" s="31" t="str">
        <f>G193</f>
        <v>4♠</v>
      </c>
      <c r="H200" s="16" t="s">
        <v>66</v>
      </c>
      <c r="I200" s="16" t="s">
        <v>66</v>
      </c>
      <c r="J200" s="31">
        <f>J193</f>
        <v>11</v>
      </c>
      <c r="K200" s="31">
        <v>100</v>
      </c>
      <c r="L200" s="16"/>
      <c r="M200" s="28">
        <f>IF($K$163&gt;K200, 2, IF($K$163&lt;K200, 0, 1))</f>
        <v>1</v>
      </c>
    </row>
    <row r="201" spans="1:16" x14ac:dyDescent="0.25">
      <c r="A201" s="29">
        <v>4</v>
      </c>
      <c r="B201" s="29">
        <v>4</v>
      </c>
      <c r="C201" s="29" t="str">
        <f t="shared" ref="C201:F201" si="64">C180</f>
        <v>NS</v>
      </c>
      <c r="D201" s="29">
        <f t="shared" si="64"/>
        <v>0</v>
      </c>
      <c r="E201" s="29" t="str">
        <f t="shared" si="64"/>
        <v>EW</v>
      </c>
      <c r="F201" s="29">
        <f t="shared" si="64"/>
        <v>0</v>
      </c>
      <c r="G201" s="32" t="str">
        <f>G194</f>
        <v>3♥</v>
      </c>
      <c r="H201" s="32" t="s">
        <v>66</v>
      </c>
      <c r="I201" s="32" t="s">
        <v>66</v>
      </c>
      <c r="J201" s="32">
        <f>J194</f>
        <v>8</v>
      </c>
      <c r="K201" s="32">
        <v>100</v>
      </c>
      <c r="L201" s="29"/>
      <c r="M201" s="29" t="s">
        <v>45</v>
      </c>
    </row>
    <row r="202" spans="1:16" x14ac:dyDescent="0.25">
      <c r="L202" s="17" t="s">
        <v>46</v>
      </c>
      <c r="M202" s="18">
        <f>SUM(M198:M201)</f>
        <v>3</v>
      </c>
    </row>
    <row r="204" spans="1:16" ht="21" x14ac:dyDescent="0.35">
      <c r="A204" s="8" t="s">
        <v>78</v>
      </c>
    </row>
    <row r="206" spans="1:16" x14ac:dyDescent="0.25">
      <c r="A206" s="9" t="s">
        <v>17</v>
      </c>
      <c r="B206" s="9" t="s">
        <v>4</v>
      </c>
      <c r="C206" s="9" t="s">
        <v>18</v>
      </c>
      <c r="D206" s="9" t="s">
        <v>19</v>
      </c>
      <c r="E206" s="9" t="s">
        <v>20</v>
      </c>
      <c r="F206" s="9" t="s">
        <v>21</v>
      </c>
      <c r="G206" s="9" t="s">
        <v>22</v>
      </c>
      <c r="H206" s="9" t="s">
        <v>23</v>
      </c>
      <c r="I206" s="9" t="s">
        <v>24</v>
      </c>
      <c r="J206" s="9" t="s">
        <v>25</v>
      </c>
      <c r="K206" s="10" t="s">
        <v>26</v>
      </c>
      <c r="L206" s="10" t="s">
        <v>27</v>
      </c>
      <c r="M206" s="9" t="s">
        <v>28</v>
      </c>
      <c r="N206" s="11" t="s">
        <v>29</v>
      </c>
      <c r="O206" s="12" t="s">
        <v>30</v>
      </c>
      <c r="P206" s="9" t="s">
        <v>31</v>
      </c>
    </row>
    <row r="207" spans="1:16" x14ac:dyDescent="0.25">
      <c r="A207" s="38">
        <v>1</v>
      </c>
      <c r="B207" s="38">
        <v>4</v>
      </c>
      <c r="C207" s="38" t="s">
        <v>2</v>
      </c>
      <c r="D207" s="38">
        <f>D215</f>
        <v>0</v>
      </c>
      <c r="E207" s="38" t="s">
        <v>3</v>
      </c>
      <c r="F207" s="38">
        <f t="shared" ref="F207:G210" si="65">F215</f>
        <v>0</v>
      </c>
      <c r="G207" s="38" t="str">
        <f t="shared" si="65"/>
        <v>3♥</v>
      </c>
      <c r="H207" s="38" t="s">
        <v>66</v>
      </c>
      <c r="I207" s="38" t="s">
        <v>66</v>
      </c>
      <c r="J207" s="38">
        <f t="shared" ref="J207:K210" si="66">J215</f>
        <v>7</v>
      </c>
      <c r="K207" s="38">
        <f t="shared" si="66"/>
        <v>100</v>
      </c>
      <c r="L207" s="38"/>
      <c r="M207" s="38">
        <f>M219</f>
        <v>3</v>
      </c>
      <c r="N207" s="38">
        <f>6-M207</f>
        <v>3</v>
      </c>
      <c r="O207" s="39">
        <f>M207/6</f>
        <v>0.5</v>
      </c>
      <c r="P207" s="39">
        <f>100%-O207</f>
        <v>0.5</v>
      </c>
    </row>
    <row r="208" spans="1:16" x14ac:dyDescent="0.25">
      <c r="A208" s="38">
        <v>2</v>
      </c>
      <c r="B208" s="38">
        <v>4</v>
      </c>
      <c r="C208" s="38" t="s">
        <v>2</v>
      </c>
      <c r="D208" s="38">
        <f>D216</f>
        <v>0</v>
      </c>
      <c r="E208" s="38" t="s">
        <v>3</v>
      </c>
      <c r="F208" s="38">
        <f t="shared" si="65"/>
        <v>0</v>
      </c>
      <c r="G208" s="38" t="str">
        <f t="shared" si="65"/>
        <v>3♥</v>
      </c>
      <c r="H208" s="38" t="s">
        <v>66</v>
      </c>
      <c r="I208" s="38" t="s">
        <v>66</v>
      </c>
      <c r="J208" s="38">
        <f t="shared" si="66"/>
        <v>7</v>
      </c>
      <c r="K208" s="38">
        <f t="shared" si="66"/>
        <v>100</v>
      </c>
      <c r="L208" s="38"/>
      <c r="M208" s="38">
        <f>M226</f>
        <v>3</v>
      </c>
      <c r="N208" s="38">
        <f t="shared" ref="N208:N210" si="67">6-M208</f>
        <v>3</v>
      </c>
      <c r="O208" s="39">
        <f t="shared" ref="O208:O210" si="68">M208/6</f>
        <v>0.5</v>
      </c>
      <c r="P208" s="39">
        <f t="shared" ref="P208:P210" si="69">100%-O208</f>
        <v>0.5</v>
      </c>
    </row>
    <row r="209" spans="1:16" x14ac:dyDescent="0.25">
      <c r="A209" s="38">
        <v>3</v>
      </c>
      <c r="B209" s="38">
        <v>4</v>
      </c>
      <c r="C209" s="38" t="s">
        <v>2</v>
      </c>
      <c r="D209" s="38">
        <f>D217</f>
        <v>0</v>
      </c>
      <c r="E209" s="38" t="s">
        <v>3</v>
      </c>
      <c r="F209" s="38">
        <f t="shared" si="65"/>
        <v>0</v>
      </c>
      <c r="G209" s="38" t="str">
        <f t="shared" si="65"/>
        <v>4♠</v>
      </c>
      <c r="H209" s="38" t="s">
        <v>66</v>
      </c>
      <c r="I209" s="38" t="s">
        <v>66</v>
      </c>
      <c r="J209" s="38">
        <f t="shared" si="66"/>
        <v>11</v>
      </c>
      <c r="K209" s="38">
        <f t="shared" si="66"/>
        <v>100</v>
      </c>
      <c r="L209" s="38"/>
      <c r="M209" s="38">
        <f>M233</f>
        <v>3</v>
      </c>
      <c r="N209" s="38">
        <f t="shared" si="67"/>
        <v>3</v>
      </c>
      <c r="O209" s="39">
        <f t="shared" si="68"/>
        <v>0.5</v>
      </c>
      <c r="P209" s="39">
        <f t="shared" si="69"/>
        <v>0.5</v>
      </c>
    </row>
    <row r="210" spans="1:16" x14ac:dyDescent="0.25">
      <c r="A210" s="38">
        <v>4</v>
      </c>
      <c r="B210" s="38">
        <v>4</v>
      </c>
      <c r="C210" s="38" t="s">
        <v>2</v>
      </c>
      <c r="D210" s="38">
        <f>D218</f>
        <v>0</v>
      </c>
      <c r="E210" s="38" t="s">
        <v>3</v>
      </c>
      <c r="F210" s="38">
        <f t="shared" si="65"/>
        <v>0</v>
      </c>
      <c r="G210" s="38" t="str">
        <f t="shared" si="65"/>
        <v>3♥</v>
      </c>
      <c r="H210" s="38" t="s">
        <v>66</v>
      </c>
      <c r="I210" s="38" t="s">
        <v>66</v>
      </c>
      <c r="J210" s="38">
        <f t="shared" si="66"/>
        <v>8</v>
      </c>
      <c r="K210" s="38">
        <f t="shared" si="66"/>
        <v>100</v>
      </c>
      <c r="L210" s="38"/>
      <c r="M210" s="38">
        <f>M240</f>
        <v>3</v>
      </c>
      <c r="N210" s="38">
        <f t="shared" si="67"/>
        <v>3</v>
      </c>
      <c r="O210" s="39">
        <f t="shared" si="68"/>
        <v>0.5</v>
      </c>
      <c r="P210" s="39">
        <f t="shared" si="69"/>
        <v>0.5</v>
      </c>
    </row>
    <row r="211" spans="1:16" x14ac:dyDescent="0.25"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</row>
    <row r="212" spans="1:16" ht="23.25" x14ac:dyDescent="0.35">
      <c r="A212" s="14" t="s">
        <v>62</v>
      </c>
      <c r="B212" s="14"/>
      <c r="C212" s="14"/>
      <c r="D212" s="14"/>
      <c r="E212" s="14"/>
      <c r="F212" s="14"/>
    </row>
    <row r="214" spans="1:16" x14ac:dyDescent="0.25">
      <c r="A214" s="9" t="s">
        <v>43</v>
      </c>
      <c r="B214" s="9" t="s">
        <v>4</v>
      </c>
      <c r="C214" s="9" t="s">
        <v>18</v>
      </c>
      <c r="D214" s="41" t="s">
        <v>19</v>
      </c>
      <c r="E214" s="9" t="s">
        <v>20</v>
      </c>
      <c r="F214" s="41" t="s">
        <v>21</v>
      </c>
      <c r="G214" s="41" t="s">
        <v>22</v>
      </c>
      <c r="H214" s="41" t="s">
        <v>23</v>
      </c>
      <c r="I214" s="9" t="s">
        <v>24</v>
      </c>
      <c r="J214" s="41" t="s">
        <v>25</v>
      </c>
      <c r="K214" s="42" t="s">
        <v>26</v>
      </c>
      <c r="L214" s="10" t="s">
        <v>27</v>
      </c>
      <c r="M214" s="9" t="s">
        <v>44</v>
      </c>
    </row>
    <row r="215" spans="1:16" x14ac:dyDescent="0.25">
      <c r="A215" s="29">
        <v>1</v>
      </c>
      <c r="B215" s="29">
        <v>4</v>
      </c>
      <c r="C215" s="29" t="s">
        <v>2</v>
      </c>
      <c r="D215" s="36"/>
      <c r="E215" s="29" t="s">
        <v>3</v>
      </c>
      <c r="F215" s="36"/>
      <c r="G215" s="36" t="s">
        <v>32</v>
      </c>
      <c r="H215" s="36" t="s">
        <v>66</v>
      </c>
      <c r="I215" s="29" t="s">
        <v>66</v>
      </c>
      <c r="J215" s="36">
        <v>7</v>
      </c>
      <c r="K215" s="36">
        <v>100</v>
      </c>
      <c r="L215" s="29"/>
      <c r="M215" s="29" t="s">
        <v>45</v>
      </c>
      <c r="N215" s="40" t="s">
        <v>67</v>
      </c>
    </row>
    <row r="216" spans="1:16" x14ac:dyDescent="0.25">
      <c r="A216" s="28">
        <v>2</v>
      </c>
      <c r="B216" s="28">
        <v>4</v>
      </c>
      <c r="C216" s="28" t="s">
        <v>2</v>
      </c>
      <c r="D216" s="55"/>
      <c r="E216" s="28" t="s">
        <v>3</v>
      </c>
      <c r="F216" s="55"/>
      <c r="G216" s="58" t="s">
        <v>32</v>
      </c>
      <c r="H216" s="55" t="s">
        <v>66</v>
      </c>
      <c r="I216" s="28" t="s">
        <v>66</v>
      </c>
      <c r="J216" s="37">
        <v>7</v>
      </c>
      <c r="K216" s="37">
        <v>100</v>
      </c>
      <c r="L216" s="28"/>
      <c r="M216" s="28">
        <f>IF($K$139&gt;K216, 2, IF($K$139&lt;K216, 0, 1))</f>
        <v>1</v>
      </c>
      <c r="N216" s="40" t="s">
        <v>67</v>
      </c>
    </row>
    <row r="217" spans="1:16" x14ac:dyDescent="0.25">
      <c r="A217" s="28">
        <v>3</v>
      </c>
      <c r="B217" s="28">
        <v>4</v>
      </c>
      <c r="C217" s="28" t="s">
        <v>2</v>
      </c>
      <c r="D217" s="55"/>
      <c r="E217" s="28" t="s">
        <v>3</v>
      </c>
      <c r="F217" s="55"/>
      <c r="G217" s="58" t="s">
        <v>36</v>
      </c>
      <c r="H217" s="55" t="s">
        <v>66</v>
      </c>
      <c r="I217" s="28" t="s">
        <v>66</v>
      </c>
      <c r="J217" s="37">
        <v>11</v>
      </c>
      <c r="K217" s="37">
        <v>100</v>
      </c>
      <c r="L217" s="28"/>
      <c r="M217" s="28">
        <f t="shared" ref="M217:M218" si="70">IF($K$139&gt;K217, 2, IF($K$139&lt;K217, 0, 1))</f>
        <v>1</v>
      </c>
      <c r="N217" s="40" t="s">
        <v>67</v>
      </c>
    </row>
    <row r="218" spans="1:16" x14ac:dyDescent="0.25">
      <c r="A218" s="28">
        <v>4</v>
      </c>
      <c r="B218" s="28">
        <v>4</v>
      </c>
      <c r="C218" s="28" t="s">
        <v>2</v>
      </c>
      <c r="D218" s="55"/>
      <c r="E218" s="28" t="s">
        <v>3</v>
      </c>
      <c r="F218" s="55"/>
      <c r="G218" s="58" t="s">
        <v>32</v>
      </c>
      <c r="H218" s="55" t="s">
        <v>66</v>
      </c>
      <c r="I218" s="28" t="s">
        <v>66</v>
      </c>
      <c r="J218" s="37">
        <v>8</v>
      </c>
      <c r="K218" s="37">
        <v>100</v>
      </c>
      <c r="L218" s="28"/>
      <c r="M218" s="28">
        <f t="shared" si="70"/>
        <v>1</v>
      </c>
      <c r="N218" s="40" t="s">
        <v>67</v>
      </c>
    </row>
    <row r="219" spans="1:16" x14ac:dyDescent="0.25">
      <c r="L219" s="17" t="s">
        <v>46</v>
      </c>
      <c r="M219" s="18">
        <f>SUM(M216:M218)</f>
        <v>3</v>
      </c>
    </row>
    <row r="221" spans="1:16" x14ac:dyDescent="0.25">
      <c r="A221" s="9" t="s">
        <v>43</v>
      </c>
      <c r="B221" s="9" t="s">
        <v>4</v>
      </c>
      <c r="C221" s="9" t="s">
        <v>18</v>
      </c>
      <c r="D221" s="9" t="s">
        <v>19</v>
      </c>
      <c r="E221" s="9" t="s">
        <v>20</v>
      </c>
      <c r="F221" s="9" t="s">
        <v>21</v>
      </c>
      <c r="G221" s="9" t="s">
        <v>22</v>
      </c>
      <c r="H221" s="9" t="s">
        <v>23</v>
      </c>
      <c r="I221" s="9" t="s">
        <v>24</v>
      </c>
      <c r="J221" s="9" t="s">
        <v>25</v>
      </c>
      <c r="K221" s="10" t="s">
        <v>26</v>
      </c>
      <c r="L221" s="10" t="s">
        <v>27</v>
      </c>
      <c r="M221" s="9" t="s">
        <v>44</v>
      </c>
    </row>
    <row r="222" spans="1:16" x14ac:dyDescent="0.25">
      <c r="A222" s="28">
        <v>1</v>
      </c>
      <c r="B222" s="28">
        <v>4</v>
      </c>
      <c r="C222" s="28" t="str">
        <f t="shared" ref="C222:F222" si="71">C215</f>
        <v>NS</v>
      </c>
      <c r="D222" s="28">
        <f t="shared" si="71"/>
        <v>0</v>
      </c>
      <c r="E222" s="28" t="str">
        <f t="shared" si="71"/>
        <v>EW</v>
      </c>
      <c r="F222" s="28">
        <f t="shared" si="71"/>
        <v>0</v>
      </c>
      <c r="G222" s="28" t="str">
        <f>G215</f>
        <v>3♥</v>
      </c>
      <c r="H222" s="28" t="s">
        <v>66</v>
      </c>
      <c r="I222" s="28" t="s">
        <v>66</v>
      </c>
      <c r="J222" s="28">
        <f t="shared" ref="J222:K225" si="72">J215</f>
        <v>7</v>
      </c>
      <c r="K222" s="28">
        <f t="shared" si="72"/>
        <v>100</v>
      </c>
      <c r="L222" s="28"/>
      <c r="M222" s="28">
        <f>IF($K$147&gt;K222, 2, IF($K$147&lt;K222, 0, 1))</f>
        <v>1</v>
      </c>
    </row>
    <row r="223" spans="1:16" x14ac:dyDescent="0.25">
      <c r="A223" s="29">
        <v>2</v>
      </c>
      <c r="B223" s="29">
        <v>4</v>
      </c>
      <c r="C223" s="29" t="str">
        <f t="shared" ref="C223:F223" si="73">C216</f>
        <v>NS</v>
      </c>
      <c r="D223" s="29">
        <f t="shared" si="73"/>
        <v>0</v>
      </c>
      <c r="E223" s="29" t="str">
        <f t="shared" si="73"/>
        <v>EW</v>
      </c>
      <c r="F223" s="29">
        <f t="shared" si="73"/>
        <v>0</v>
      </c>
      <c r="G223" s="29" t="str">
        <f>G216</f>
        <v>3♥</v>
      </c>
      <c r="H223" s="29" t="s">
        <v>66</v>
      </c>
      <c r="I223" s="29" t="s">
        <v>66</v>
      </c>
      <c r="J223" s="29">
        <f t="shared" si="72"/>
        <v>7</v>
      </c>
      <c r="K223" s="29">
        <f t="shared" si="72"/>
        <v>100</v>
      </c>
      <c r="L223" s="29"/>
      <c r="M223" s="29" t="s">
        <v>45</v>
      </c>
    </row>
    <row r="224" spans="1:16" x14ac:dyDescent="0.25">
      <c r="A224" s="28">
        <v>3</v>
      </c>
      <c r="B224" s="28">
        <v>4</v>
      </c>
      <c r="C224" s="28" t="str">
        <f t="shared" ref="C224:F224" si="74">C217</f>
        <v>NS</v>
      </c>
      <c r="D224" s="28">
        <f t="shared" si="74"/>
        <v>0</v>
      </c>
      <c r="E224" s="28" t="str">
        <f t="shared" si="74"/>
        <v>EW</v>
      </c>
      <c r="F224" s="28">
        <f t="shared" si="74"/>
        <v>0</v>
      </c>
      <c r="G224" s="28" t="str">
        <f>G217</f>
        <v>4♠</v>
      </c>
      <c r="H224" s="28" t="s">
        <v>66</v>
      </c>
      <c r="I224" s="28" t="s">
        <v>66</v>
      </c>
      <c r="J224" s="28">
        <f t="shared" si="72"/>
        <v>11</v>
      </c>
      <c r="K224" s="28">
        <f t="shared" si="72"/>
        <v>100</v>
      </c>
      <c r="L224" s="28"/>
      <c r="M224" s="28">
        <f>IF($K$147&gt;K224, 2, IF($K$147&lt;K224, 0, 1))</f>
        <v>1</v>
      </c>
    </row>
    <row r="225" spans="1:13" x14ac:dyDescent="0.25">
      <c r="A225" s="28">
        <v>4</v>
      </c>
      <c r="B225" s="28">
        <v>4</v>
      </c>
      <c r="C225" s="28" t="str">
        <f t="shared" ref="C225:F225" si="75">C218</f>
        <v>NS</v>
      </c>
      <c r="D225" s="28">
        <f t="shared" si="75"/>
        <v>0</v>
      </c>
      <c r="E225" s="28" t="str">
        <f t="shared" si="75"/>
        <v>EW</v>
      </c>
      <c r="F225" s="28">
        <f t="shared" si="75"/>
        <v>0</v>
      </c>
      <c r="G225" s="28" t="str">
        <f>G218</f>
        <v>3♥</v>
      </c>
      <c r="H225" s="28" t="s">
        <v>66</v>
      </c>
      <c r="I225" s="28" t="s">
        <v>76</v>
      </c>
      <c r="J225" s="28">
        <f t="shared" si="72"/>
        <v>8</v>
      </c>
      <c r="K225" s="28">
        <f t="shared" si="72"/>
        <v>100</v>
      </c>
      <c r="L225" s="28"/>
      <c r="M225" s="28">
        <f>IF($K$147&gt;K225, 2, IF($K$147&lt;K225, 0, 1))</f>
        <v>1</v>
      </c>
    </row>
    <row r="226" spans="1:13" x14ac:dyDescent="0.25">
      <c r="L226" s="17" t="s">
        <v>46</v>
      </c>
      <c r="M226" s="18">
        <f>SUM(M222:M225)</f>
        <v>3</v>
      </c>
    </row>
    <row r="228" spans="1:13" x14ac:dyDescent="0.25">
      <c r="A228" s="9" t="s">
        <v>43</v>
      </c>
      <c r="B228" s="9" t="s">
        <v>4</v>
      </c>
      <c r="C228" s="9" t="s">
        <v>18</v>
      </c>
      <c r="D228" s="9" t="s">
        <v>19</v>
      </c>
      <c r="E228" s="9" t="s">
        <v>20</v>
      </c>
      <c r="F228" s="9" t="s">
        <v>21</v>
      </c>
      <c r="G228" s="9" t="s">
        <v>22</v>
      </c>
      <c r="H228" s="9" t="s">
        <v>23</v>
      </c>
      <c r="I228" s="9" t="s">
        <v>24</v>
      </c>
      <c r="J228" s="9" t="s">
        <v>25</v>
      </c>
      <c r="K228" s="10" t="s">
        <v>26</v>
      </c>
      <c r="L228" s="10" t="s">
        <v>27</v>
      </c>
      <c r="M228" s="9" t="s">
        <v>44</v>
      </c>
    </row>
    <row r="229" spans="1:13" x14ac:dyDescent="0.25">
      <c r="A229" s="28">
        <v>1</v>
      </c>
      <c r="B229" s="28">
        <v>4</v>
      </c>
      <c r="C229" s="28" t="str">
        <f t="shared" ref="C229:F229" si="76">C215</f>
        <v>NS</v>
      </c>
      <c r="D229" s="28">
        <f t="shared" si="76"/>
        <v>0</v>
      </c>
      <c r="E229" s="28" t="str">
        <f t="shared" si="76"/>
        <v>EW</v>
      </c>
      <c r="F229" s="28">
        <f t="shared" si="76"/>
        <v>0</v>
      </c>
      <c r="G229" s="31" t="str">
        <f>G222</f>
        <v>3♥</v>
      </c>
      <c r="H229" s="28" t="s">
        <v>66</v>
      </c>
      <c r="I229" s="28" t="s">
        <v>66</v>
      </c>
      <c r="J229" s="31">
        <f t="shared" ref="J229:K232" si="77">J222</f>
        <v>7</v>
      </c>
      <c r="K229" s="31">
        <f t="shared" si="77"/>
        <v>100</v>
      </c>
      <c r="L229" s="28"/>
      <c r="M229" s="28">
        <f>IF($K$155&gt;K229, 2, IF($K$155&lt;K229, 0, 1))</f>
        <v>1</v>
      </c>
    </row>
    <row r="230" spans="1:13" x14ac:dyDescent="0.25">
      <c r="A230" s="28">
        <v>2</v>
      </c>
      <c r="B230" s="28">
        <v>4</v>
      </c>
      <c r="C230" s="28" t="str">
        <f t="shared" ref="C230:F230" si="78">C216</f>
        <v>NS</v>
      </c>
      <c r="D230" s="28">
        <f t="shared" si="78"/>
        <v>0</v>
      </c>
      <c r="E230" s="28" t="str">
        <f t="shared" si="78"/>
        <v>EW</v>
      </c>
      <c r="F230" s="28">
        <f t="shared" si="78"/>
        <v>0</v>
      </c>
      <c r="G230" s="31" t="str">
        <f>G223</f>
        <v>3♥</v>
      </c>
      <c r="H230" s="31" t="s">
        <v>66</v>
      </c>
      <c r="I230" s="31" t="s">
        <v>66</v>
      </c>
      <c r="J230" s="31">
        <f t="shared" si="77"/>
        <v>7</v>
      </c>
      <c r="K230" s="31">
        <f t="shared" si="77"/>
        <v>100</v>
      </c>
      <c r="L230" s="28"/>
      <c r="M230" s="28">
        <f>IF($K$155&lt;K230, 2, IF($K$155&gt;K230, 0, 1))</f>
        <v>1</v>
      </c>
    </row>
    <row r="231" spans="1:13" x14ac:dyDescent="0.25">
      <c r="A231" s="29">
        <v>3</v>
      </c>
      <c r="B231" s="29">
        <v>4</v>
      </c>
      <c r="C231" s="29" t="str">
        <f t="shared" ref="C231:F231" si="79">C217</f>
        <v>NS</v>
      </c>
      <c r="D231" s="29">
        <f t="shared" si="79"/>
        <v>0</v>
      </c>
      <c r="E231" s="29" t="str">
        <f t="shared" si="79"/>
        <v>EW</v>
      </c>
      <c r="F231" s="29">
        <f t="shared" si="79"/>
        <v>0</v>
      </c>
      <c r="G231" s="32" t="str">
        <f>G224</f>
        <v>4♠</v>
      </c>
      <c r="H231" s="32" t="s">
        <v>66</v>
      </c>
      <c r="I231" s="32" t="s">
        <v>66</v>
      </c>
      <c r="J231" s="32">
        <f t="shared" si="77"/>
        <v>11</v>
      </c>
      <c r="K231" s="32">
        <f t="shared" si="77"/>
        <v>100</v>
      </c>
      <c r="L231" s="29"/>
      <c r="M231" s="29" t="s">
        <v>45</v>
      </c>
    </row>
    <row r="232" spans="1:13" x14ac:dyDescent="0.25">
      <c r="A232" s="28">
        <v>4</v>
      </c>
      <c r="B232" s="28">
        <v>4</v>
      </c>
      <c r="C232" s="28" t="str">
        <f t="shared" ref="C232:F232" si="80">C218</f>
        <v>NS</v>
      </c>
      <c r="D232" s="28">
        <f t="shared" si="80"/>
        <v>0</v>
      </c>
      <c r="E232" s="28" t="str">
        <f t="shared" si="80"/>
        <v>EW</v>
      </c>
      <c r="F232" s="28">
        <f t="shared" si="80"/>
        <v>0</v>
      </c>
      <c r="G232" s="31" t="str">
        <f>G225</f>
        <v>3♥</v>
      </c>
      <c r="H232" s="28" t="s">
        <v>66</v>
      </c>
      <c r="I232" s="28" t="s">
        <v>66</v>
      </c>
      <c r="J232" s="31">
        <f t="shared" si="77"/>
        <v>8</v>
      </c>
      <c r="K232" s="31">
        <f t="shared" si="77"/>
        <v>100</v>
      </c>
      <c r="L232" s="28"/>
      <c r="M232" s="28">
        <f>IF($K$155&gt;K232, 2, IF($K$155&lt;K232, 0, 1))</f>
        <v>1</v>
      </c>
    </row>
    <row r="233" spans="1:13" x14ac:dyDescent="0.25">
      <c r="L233" s="17" t="s">
        <v>46</v>
      </c>
      <c r="M233" s="18">
        <f>SUM(M229:M232)</f>
        <v>3</v>
      </c>
    </row>
    <row r="235" spans="1:13" x14ac:dyDescent="0.25">
      <c r="A235" s="9" t="s">
        <v>43</v>
      </c>
      <c r="B235" s="9" t="s">
        <v>4</v>
      </c>
      <c r="C235" s="9" t="s">
        <v>18</v>
      </c>
      <c r="D235" s="9" t="s">
        <v>19</v>
      </c>
      <c r="E235" s="9" t="s">
        <v>20</v>
      </c>
      <c r="F235" s="9" t="s">
        <v>21</v>
      </c>
      <c r="G235" s="9" t="s">
        <v>22</v>
      </c>
      <c r="H235" s="9" t="s">
        <v>23</v>
      </c>
      <c r="I235" s="9" t="s">
        <v>24</v>
      </c>
      <c r="J235" s="9" t="s">
        <v>25</v>
      </c>
      <c r="K235" s="10" t="s">
        <v>26</v>
      </c>
      <c r="L235" s="10" t="s">
        <v>27</v>
      </c>
      <c r="M235" s="9" t="s">
        <v>44</v>
      </c>
    </row>
    <row r="236" spans="1:13" x14ac:dyDescent="0.25">
      <c r="A236" s="28">
        <v>1</v>
      </c>
      <c r="B236" s="28">
        <v>4</v>
      </c>
      <c r="C236" s="28" t="str">
        <f t="shared" ref="C236:F236" si="81">C215</f>
        <v>NS</v>
      </c>
      <c r="D236" s="28">
        <f t="shared" si="81"/>
        <v>0</v>
      </c>
      <c r="E236" s="28" t="str">
        <f t="shared" si="81"/>
        <v>EW</v>
      </c>
      <c r="F236" s="28">
        <f t="shared" si="81"/>
        <v>0</v>
      </c>
      <c r="G236" s="31" t="str">
        <f>G229</f>
        <v>3♥</v>
      </c>
      <c r="H236" s="28" t="s">
        <v>66</v>
      </c>
      <c r="I236" s="28" t="s">
        <v>66</v>
      </c>
      <c r="J236" s="31">
        <f t="shared" ref="J236:K239" si="82">J229</f>
        <v>7</v>
      </c>
      <c r="K236" s="31">
        <f t="shared" si="82"/>
        <v>100</v>
      </c>
      <c r="L236" s="28"/>
      <c r="M236" s="28">
        <f>IF($K$163&gt;K236, 2, IF($K$163&lt;K236, 0, 1))</f>
        <v>1</v>
      </c>
    </row>
    <row r="237" spans="1:13" x14ac:dyDescent="0.25">
      <c r="A237" s="28">
        <v>2</v>
      </c>
      <c r="B237" s="28">
        <v>4</v>
      </c>
      <c r="C237" s="28" t="str">
        <f t="shared" ref="C237:F237" si="83">C216</f>
        <v>NS</v>
      </c>
      <c r="D237" s="28">
        <f t="shared" si="83"/>
        <v>0</v>
      </c>
      <c r="E237" s="28" t="str">
        <f t="shared" si="83"/>
        <v>EW</v>
      </c>
      <c r="F237" s="28">
        <f t="shared" si="83"/>
        <v>0</v>
      </c>
      <c r="G237" s="31" t="str">
        <f>G230</f>
        <v>3♥</v>
      </c>
      <c r="H237" s="31" t="s">
        <v>66</v>
      </c>
      <c r="I237" s="31" t="s">
        <v>66</v>
      </c>
      <c r="J237" s="31">
        <f t="shared" si="82"/>
        <v>7</v>
      </c>
      <c r="K237" s="31">
        <f t="shared" si="82"/>
        <v>100</v>
      </c>
      <c r="L237" s="28"/>
      <c r="M237" s="28">
        <f>IF($K$163&gt;K237, 2, IF($K$163&lt;K237, 0, 1))</f>
        <v>1</v>
      </c>
    </row>
    <row r="238" spans="1:13" x14ac:dyDescent="0.25">
      <c r="A238" s="16">
        <v>3</v>
      </c>
      <c r="B238" s="28">
        <v>4</v>
      </c>
      <c r="C238" s="16" t="str">
        <f t="shared" ref="C238:F238" si="84">C217</f>
        <v>NS</v>
      </c>
      <c r="D238" s="16">
        <f t="shared" si="84"/>
        <v>0</v>
      </c>
      <c r="E238" s="16" t="str">
        <f t="shared" si="84"/>
        <v>EW</v>
      </c>
      <c r="F238" s="16">
        <f t="shared" si="84"/>
        <v>0</v>
      </c>
      <c r="G238" s="31" t="str">
        <f>G231</f>
        <v>4♠</v>
      </c>
      <c r="H238" s="16" t="s">
        <v>66</v>
      </c>
      <c r="I238" s="16" t="s">
        <v>66</v>
      </c>
      <c r="J238" s="31">
        <f t="shared" si="82"/>
        <v>11</v>
      </c>
      <c r="K238" s="31">
        <f t="shared" si="82"/>
        <v>100</v>
      </c>
      <c r="L238" s="16"/>
      <c r="M238" s="28">
        <f>IF($K$163&gt;K238, 2, IF($K$163&lt;K238, 0, 1))</f>
        <v>1</v>
      </c>
    </row>
    <row r="239" spans="1:13" x14ac:dyDescent="0.25">
      <c r="A239" s="29">
        <v>4</v>
      </c>
      <c r="B239" s="29">
        <v>4</v>
      </c>
      <c r="C239" s="29" t="str">
        <f t="shared" ref="C239:F239" si="85">C218</f>
        <v>NS</v>
      </c>
      <c r="D239" s="29">
        <f t="shared" si="85"/>
        <v>0</v>
      </c>
      <c r="E239" s="29" t="str">
        <f t="shared" si="85"/>
        <v>EW</v>
      </c>
      <c r="F239" s="29">
        <f t="shared" si="85"/>
        <v>0</v>
      </c>
      <c r="G239" s="32" t="str">
        <f>G232</f>
        <v>3♥</v>
      </c>
      <c r="H239" s="32" t="s">
        <v>66</v>
      </c>
      <c r="I239" s="32" t="s">
        <v>66</v>
      </c>
      <c r="J239" s="32">
        <f t="shared" si="82"/>
        <v>8</v>
      </c>
      <c r="K239" s="32">
        <f t="shared" si="82"/>
        <v>100</v>
      </c>
      <c r="L239" s="29"/>
      <c r="M239" s="29" t="s">
        <v>45</v>
      </c>
    </row>
    <row r="240" spans="1:13" x14ac:dyDescent="0.25">
      <c r="L240" s="17" t="s">
        <v>46</v>
      </c>
      <c r="M240" s="18">
        <f>SUM(M236:M239)</f>
        <v>3</v>
      </c>
    </row>
    <row r="242" spans="1:16" ht="21" x14ac:dyDescent="0.35">
      <c r="A242" s="8" t="s">
        <v>77</v>
      </c>
    </row>
    <row r="244" spans="1:16" x14ac:dyDescent="0.25">
      <c r="A244" s="9" t="s">
        <v>17</v>
      </c>
      <c r="B244" s="9" t="s">
        <v>4</v>
      </c>
      <c r="C244" s="9" t="s">
        <v>18</v>
      </c>
      <c r="D244" s="9" t="s">
        <v>19</v>
      </c>
      <c r="E244" s="9" t="s">
        <v>20</v>
      </c>
      <c r="F244" s="9" t="s">
        <v>21</v>
      </c>
      <c r="G244" s="9" t="s">
        <v>22</v>
      </c>
      <c r="H244" s="9" t="s">
        <v>23</v>
      </c>
      <c r="I244" s="9" t="s">
        <v>24</v>
      </c>
      <c r="J244" s="9" t="s">
        <v>25</v>
      </c>
      <c r="K244" s="10" t="s">
        <v>26</v>
      </c>
      <c r="L244" s="10" t="s">
        <v>27</v>
      </c>
      <c r="M244" s="9" t="s">
        <v>28</v>
      </c>
      <c r="N244" s="11" t="s">
        <v>29</v>
      </c>
      <c r="O244" s="12" t="s">
        <v>30</v>
      </c>
      <c r="P244" s="9" t="s">
        <v>31</v>
      </c>
    </row>
    <row r="245" spans="1:16" x14ac:dyDescent="0.25">
      <c r="A245" s="47">
        <v>1</v>
      </c>
      <c r="B245" s="47">
        <v>4</v>
      </c>
      <c r="C245" s="47" t="s">
        <v>2</v>
      </c>
      <c r="D245" s="47">
        <f>D253</f>
        <v>0</v>
      </c>
      <c r="E245" s="47" t="s">
        <v>3</v>
      </c>
      <c r="F245" s="47">
        <f t="shared" ref="F245:G248" si="86">F253</f>
        <v>0</v>
      </c>
      <c r="G245" s="47" t="str">
        <f t="shared" si="86"/>
        <v>3♥</v>
      </c>
      <c r="H245" s="47" t="s">
        <v>66</v>
      </c>
      <c r="I245" s="47" t="s">
        <v>66</v>
      </c>
      <c r="J245" s="47">
        <f t="shared" ref="J245:K248" si="87">J253</f>
        <v>7</v>
      </c>
      <c r="K245" s="47">
        <f t="shared" si="87"/>
        <v>100</v>
      </c>
      <c r="L245" s="47"/>
      <c r="M245" s="47">
        <f>M257</f>
        <v>3</v>
      </c>
      <c r="N245" s="47">
        <f>6-M245</f>
        <v>3</v>
      </c>
      <c r="O245" s="48">
        <f>M245/6</f>
        <v>0.5</v>
      </c>
      <c r="P245" s="48">
        <f>100%-O245</f>
        <v>0.5</v>
      </c>
    </row>
    <row r="246" spans="1:16" x14ac:dyDescent="0.25">
      <c r="A246" s="47">
        <v>2</v>
      </c>
      <c r="B246" s="47">
        <v>4</v>
      </c>
      <c r="C246" s="47" t="s">
        <v>2</v>
      </c>
      <c r="D246" s="47">
        <f>D254</f>
        <v>0</v>
      </c>
      <c r="E246" s="47" t="s">
        <v>3</v>
      </c>
      <c r="F246" s="47">
        <f t="shared" si="86"/>
        <v>0</v>
      </c>
      <c r="G246" s="47" t="str">
        <f t="shared" si="86"/>
        <v>3♥</v>
      </c>
      <c r="H246" s="47" t="s">
        <v>66</v>
      </c>
      <c r="I246" s="47" t="s">
        <v>66</v>
      </c>
      <c r="J246" s="47">
        <f t="shared" si="87"/>
        <v>7</v>
      </c>
      <c r="K246" s="47">
        <f t="shared" si="87"/>
        <v>100</v>
      </c>
      <c r="L246" s="47"/>
      <c r="M246" s="47">
        <f>M264</f>
        <v>3</v>
      </c>
      <c r="N246" s="47">
        <f t="shared" ref="N246:N248" si="88">6-M246</f>
        <v>3</v>
      </c>
      <c r="O246" s="48">
        <f t="shared" ref="O246:O248" si="89">M246/6</f>
        <v>0.5</v>
      </c>
      <c r="P246" s="48">
        <f t="shared" ref="P246:P248" si="90">100%-O246</f>
        <v>0.5</v>
      </c>
    </row>
    <row r="247" spans="1:16" x14ac:dyDescent="0.25">
      <c r="A247" s="47">
        <v>3</v>
      </c>
      <c r="B247" s="47">
        <v>4</v>
      </c>
      <c r="C247" s="47" t="s">
        <v>2</v>
      </c>
      <c r="D247" s="47">
        <f>D255</f>
        <v>0</v>
      </c>
      <c r="E247" s="47" t="s">
        <v>3</v>
      </c>
      <c r="F247" s="47">
        <f t="shared" si="86"/>
        <v>0</v>
      </c>
      <c r="G247" s="47" t="str">
        <f t="shared" si="86"/>
        <v>4♠</v>
      </c>
      <c r="H247" s="47" t="s">
        <v>66</v>
      </c>
      <c r="I247" s="47" t="s">
        <v>66</v>
      </c>
      <c r="J247" s="47">
        <f t="shared" si="87"/>
        <v>11</v>
      </c>
      <c r="K247" s="47">
        <f t="shared" si="87"/>
        <v>100</v>
      </c>
      <c r="L247" s="47"/>
      <c r="M247" s="47">
        <f>M271</f>
        <v>3</v>
      </c>
      <c r="N247" s="47">
        <f t="shared" si="88"/>
        <v>3</v>
      </c>
      <c r="O247" s="48">
        <f t="shared" si="89"/>
        <v>0.5</v>
      </c>
      <c r="P247" s="48">
        <f t="shared" si="90"/>
        <v>0.5</v>
      </c>
    </row>
    <row r="248" spans="1:16" x14ac:dyDescent="0.25">
      <c r="A248" s="47">
        <v>4</v>
      </c>
      <c r="B248" s="47">
        <v>4</v>
      </c>
      <c r="C248" s="47" t="s">
        <v>2</v>
      </c>
      <c r="D248" s="47">
        <f>D256</f>
        <v>0</v>
      </c>
      <c r="E248" s="47" t="s">
        <v>3</v>
      </c>
      <c r="F248" s="47">
        <f t="shared" si="86"/>
        <v>0</v>
      </c>
      <c r="G248" s="47" t="str">
        <f t="shared" si="86"/>
        <v>3♥</v>
      </c>
      <c r="H248" s="47" t="s">
        <v>66</v>
      </c>
      <c r="I248" s="47" t="s">
        <v>66</v>
      </c>
      <c r="J248" s="47">
        <f t="shared" si="87"/>
        <v>8</v>
      </c>
      <c r="K248" s="47">
        <f t="shared" si="87"/>
        <v>100</v>
      </c>
      <c r="L248" s="47"/>
      <c r="M248" s="47">
        <f>M278</f>
        <v>3</v>
      </c>
      <c r="N248" s="47">
        <f t="shared" si="88"/>
        <v>3</v>
      </c>
      <c r="O248" s="48">
        <f t="shared" si="89"/>
        <v>0.5</v>
      </c>
      <c r="P248" s="48">
        <f t="shared" si="90"/>
        <v>0.5</v>
      </c>
    </row>
    <row r="249" spans="1:16" x14ac:dyDescent="0.25"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</row>
    <row r="250" spans="1:16" ht="23.25" x14ac:dyDescent="0.35">
      <c r="A250" s="14" t="s">
        <v>68</v>
      </c>
      <c r="B250" s="14"/>
      <c r="C250" s="14"/>
      <c r="D250" s="14"/>
      <c r="E250" s="14"/>
      <c r="F250" s="14"/>
    </row>
    <row r="252" spans="1:16" x14ac:dyDescent="0.25">
      <c r="A252" s="9" t="s">
        <v>43</v>
      </c>
      <c r="B252" s="9" t="s">
        <v>4</v>
      </c>
      <c r="C252" s="9" t="s">
        <v>18</v>
      </c>
      <c r="D252" s="41" t="s">
        <v>19</v>
      </c>
      <c r="E252" s="9" t="s">
        <v>20</v>
      </c>
      <c r="F252" s="41" t="s">
        <v>21</v>
      </c>
      <c r="G252" s="41" t="s">
        <v>22</v>
      </c>
      <c r="H252" s="41" t="s">
        <v>23</v>
      </c>
      <c r="I252" s="9" t="s">
        <v>24</v>
      </c>
      <c r="J252" s="41" t="s">
        <v>25</v>
      </c>
      <c r="K252" s="42" t="s">
        <v>26</v>
      </c>
      <c r="L252" s="10" t="s">
        <v>27</v>
      </c>
      <c r="M252" s="9" t="s">
        <v>44</v>
      </c>
    </row>
    <row r="253" spans="1:16" x14ac:dyDescent="0.25">
      <c r="A253" s="32">
        <v>1</v>
      </c>
      <c r="B253" s="32">
        <v>4</v>
      </c>
      <c r="C253" s="32" t="s">
        <v>2</v>
      </c>
      <c r="D253" s="36"/>
      <c r="E253" s="32" t="s">
        <v>3</v>
      </c>
      <c r="F253" s="36"/>
      <c r="G253" s="36" t="s">
        <v>32</v>
      </c>
      <c r="H253" s="32" t="s">
        <v>66</v>
      </c>
      <c r="I253" s="36" t="s">
        <v>66</v>
      </c>
      <c r="J253" s="36">
        <v>7</v>
      </c>
      <c r="K253" s="36">
        <v>100</v>
      </c>
      <c r="L253" s="32"/>
      <c r="M253" s="32" t="s">
        <v>45</v>
      </c>
      <c r="N253" s="40" t="s">
        <v>67</v>
      </c>
    </row>
    <row r="254" spans="1:16" x14ac:dyDescent="0.25">
      <c r="A254" s="31">
        <v>2</v>
      </c>
      <c r="B254" s="31">
        <v>4</v>
      </c>
      <c r="C254" s="31" t="s">
        <v>2</v>
      </c>
      <c r="D254" s="55"/>
      <c r="E254" s="31" t="s">
        <v>3</v>
      </c>
      <c r="F254" s="55"/>
      <c r="G254" s="58" t="s">
        <v>32</v>
      </c>
      <c r="H254" s="31" t="s">
        <v>66</v>
      </c>
      <c r="I254" s="55" t="s">
        <v>66</v>
      </c>
      <c r="J254" s="37">
        <v>7</v>
      </c>
      <c r="K254" s="37">
        <v>100</v>
      </c>
      <c r="L254" s="31"/>
      <c r="M254" s="31">
        <f>IF($K$139&gt;K254, 2, IF($K$139&lt;K254, 0, 1))</f>
        <v>1</v>
      </c>
      <c r="N254" s="40" t="s">
        <v>67</v>
      </c>
    </row>
    <row r="255" spans="1:16" x14ac:dyDescent="0.25">
      <c r="A255" s="31">
        <v>3</v>
      </c>
      <c r="B255" s="31">
        <v>4</v>
      </c>
      <c r="C255" s="31" t="s">
        <v>2</v>
      </c>
      <c r="D255" s="55"/>
      <c r="E255" s="31" t="s">
        <v>3</v>
      </c>
      <c r="F255" s="55"/>
      <c r="G255" s="58" t="s">
        <v>36</v>
      </c>
      <c r="H255" s="31" t="s">
        <v>66</v>
      </c>
      <c r="I255" s="55" t="s">
        <v>66</v>
      </c>
      <c r="J255" s="37">
        <v>11</v>
      </c>
      <c r="K255" s="37">
        <v>100</v>
      </c>
      <c r="L255" s="31"/>
      <c r="M255" s="31">
        <f t="shared" ref="M255:M256" si="91">IF($K$139&gt;K255, 2, IF($K$139&lt;K255, 0, 1))</f>
        <v>1</v>
      </c>
      <c r="N255" s="40" t="s">
        <v>67</v>
      </c>
    </row>
    <row r="256" spans="1:16" x14ac:dyDescent="0.25">
      <c r="A256" s="31">
        <v>4</v>
      </c>
      <c r="B256" s="31">
        <v>4</v>
      </c>
      <c r="C256" s="31" t="s">
        <v>2</v>
      </c>
      <c r="D256" s="55"/>
      <c r="E256" s="31" t="s">
        <v>3</v>
      </c>
      <c r="F256" s="55"/>
      <c r="G256" s="58" t="s">
        <v>32</v>
      </c>
      <c r="H256" s="31" t="s">
        <v>66</v>
      </c>
      <c r="I256" s="55" t="s">
        <v>66</v>
      </c>
      <c r="J256" s="37">
        <v>8</v>
      </c>
      <c r="K256" s="37">
        <v>100</v>
      </c>
      <c r="L256" s="31"/>
      <c r="M256" s="31">
        <f t="shared" si="91"/>
        <v>1</v>
      </c>
      <c r="N256" s="40" t="s">
        <v>67</v>
      </c>
    </row>
    <row r="257" spans="1:13" x14ac:dyDescent="0.25">
      <c r="L257" s="17" t="s">
        <v>46</v>
      </c>
      <c r="M257" s="18">
        <f>SUM(M254:M256)</f>
        <v>3</v>
      </c>
    </row>
    <row r="259" spans="1:13" x14ac:dyDescent="0.25">
      <c r="A259" s="9" t="s">
        <v>43</v>
      </c>
      <c r="B259" s="9" t="s">
        <v>4</v>
      </c>
      <c r="C259" s="9" t="s">
        <v>18</v>
      </c>
      <c r="D259" s="9" t="s">
        <v>19</v>
      </c>
      <c r="E259" s="9" t="s">
        <v>20</v>
      </c>
      <c r="F259" s="9" t="s">
        <v>21</v>
      </c>
      <c r="G259" s="9" t="s">
        <v>22</v>
      </c>
      <c r="H259" s="9" t="s">
        <v>23</v>
      </c>
      <c r="I259" s="9" t="s">
        <v>24</v>
      </c>
      <c r="J259" s="9" t="s">
        <v>25</v>
      </c>
      <c r="K259" s="10" t="s">
        <v>26</v>
      </c>
      <c r="L259" s="10" t="s">
        <v>27</v>
      </c>
      <c r="M259" s="9" t="s">
        <v>44</v>
      </c>
    </row>
    <row r="260" spans="1:13" x14ac:dyDescent="0.25">
      <c r="A260" s="31">
        <v>1</v>
      </c>
      <c r="B260" s="31">
        <v>4</v>
      </c>
      <c r="C260" s="31" t="str">
        <f t="shared" ref="C260:F260" si="92">C253</f>
        <v>NS</v>
      </c>
      <c r="D260" s="31">
        <f t="shared" si="92"/>
        <v>0</v>
      </c>
      <c r="E260" s="31" t="str">
        <f t="shared" si="92"/>
        <v>EW</v>
      </c>
      <c r="F260" s="31">
        <f t="shared" si="92"/>
        <v>0</v>
      </c>
      <c r="G260" s="31" t="str">
        <f>G253</f>
        <v>3♥</v>
      </c>
      <c r="H260" s="31" t="s">
        <v>66</v>
      </c>
      <c r="I260" s="31" t="s">
        <v>66</v>
      </c>
      <c r="J260" s="31">
        <f t="shared" ref="J260:K263" si="93">J253</f>
        <v>7</v>
      </c>
      <c r="K260" s="31">
        <f t="shared" si="93"/>
        <v>100</v>
      </c>
      <c r="L260" s="31"/>
      <c r="M260" s="31">
        <f>IF($K$147&gt;K260, 2, IF($K$147&lt;K260, 0, 1))</f>
        <v>1</v>
      </c>
    </row>
    <row r="261" spans="1:13" x14ac:dyDescent="0.25">
      <c r="A261" s="32">
        <v>2</v>
      </c>
      <c r="B261" s="32">
        <v>4</v>
      </c>
      <c r="C261" s="32" t="str">
        <f t="shared" ref="C261:F261" si="94">C254</f>
        <v>NS</v>
      </c>
      <c r="D261" s="32">
        <f t="shared" si="94"/>
        <v>0</v>
      </c>
      <c r="E261" s="32" t="str">
        <f t="shared" si="94"/>
        <v>EW</v>
      </c>
      <c r="F261" s="32">
        <f t="shared" si="94"/>
        <v>0</v>
      </c>
      <c r="G261" s="32" t="str">
        <f>G254</f>
        <v>3♥</v>
      </c>
      <c r="H261" s="32" t="s">
        <v>66</v>
      </c>
      <c r="I261" s="32" t="s">
        <v>66</v>
      </c>
      <c r="J261" s="32">
        <f t="shared" si="93"/>
        <v>7</v>
      </c>
      <c r="K261" s="32">
        <f t="shared" si="93"/>
        <v>100</v>
      </c>
      <c r="L261" s="32"/>
      <c r="M261" s="32" t="s">
        <v>45</v>
      </c>
    </row>
    <row r="262" spans="1:13" x14ac:dyDescent="0.25">
      <c r="A262" s="31">
        <v>3</v>
      </c>
      <c r="B262" s="31">
        <v>4</v>
      </c>
      <c r="C262" s="31" t="str">
        <f t="shared" ref="C262:F262" si="95">C255</f>
        <v>NS</v>
      </c>
      <c r="D262" s="31">
        <f t="shared" si="95"/>
        <v>0</v>
      </c>
      <c r="E262" s="31" t="str">
        <f t="shared" si="95"/>
        <v>EW</v>
      </c>
      <c r="F262" s="31">
        <f t="shared" si="95"/>
        <v>0</v>
      </c>
      <c r="G262" s="31" t="str">
        <f>G255</f>
        <v>4♠</v>
      </c>
      <c r="H262" s="31" t="s">
        <v>66</v>
      </c>
      <c r="I262" s="31" t="s">
        <v>66</v>
      </c>
      <c r="J262" s="31">
        <f t="shared" si="93"/>
        <v>11</v>
      </c>
      <c r="K262" s="31">
        <f t="shared" si="93"/>
        <v>100</v>
      </c>
      <c r="L262" s="31"/>
      <c r="M262" s="31">
        <f>IF($K$147&gt;K262, 2, IF($K$147&lt;K262, 0, 1))</f>
        <v>1</v>
      </c>
    </row>
    <row r="263" spans="1:13" x14ac:dyDescent="0.25">
      <c r="A263" s="31">
        <v>4</v>
      </c>
      <c r="B263" s="31">
        <v>4</v>
      </c>
      <c r="C263" s="31" t="str">
        <f t="shared" ref="C263:F263" si="96">C256</f>
        <v>NS</v>
      </c>
      <c r="D263" s="31">
        <f t="shared" si="96"/>
        <v>0</v>
      </c>
      <c r="E263" s="31" t="str">
        <f t="shared" si="96"/>
        <v>EW</v>
      </c>
      <c r="F263" s="31">
        <f t="shared" si="96"/>
        <v>0</v>
      </c>
      <c r="G263" s="31" t="str">
        <f>G256</f>
        <v>3♥</v>
      </c>
      <c r="H263" s="31" t="s">
        <v>66</v>
      </c>
      <c r="I263" s="31" t="s">
        <v>66</v>
      </c>
      <c r="J263" s="31">
        <f t="shared" si="93"/>
        <v>8</v>
      </c>
      <c r="K263" s="31">
        <f t="shared" si="93"/>
        <v>100</v>
      </c>
      <c r="L263" s="31"/>
      <c r="M263" s="31">
        <f>IF($K$147&gt;K263, 2, IF($K$147&lt;K263, 0, 1))</f>
        <v>1</v>
      </c>
    </row>
    <row r="264" spans="1:13" x14ac:dyDescent="0.25">
      <c r="L264" s="17" t="s">
        <v>46</v>
      </c>
      <c r="M264" s="18">
        <f>SUM(M260:M263)</f>
        <v>3</v>
      </c>
    </row>
    <row r="266" spans="1:13" x14ac:dyDescent="0.25">
      <c r="A266" s="9" t="s">
        <v>43</v>
      </c>
      <c r="B266" s="9" t="s">
        <v>4</v>
      </c>
      <c r="C266" s="9" t="s">
        <v>18</v>
      </c>
      <c r="D266" s="9" t="s">
        <v>19</v>
      </c>
      <c r="E266" s="9" t="s">
        <v>20</v>
      </c>
      <c r="F266" s="9" t="s">
        <v>21</v>
      </c>
      <c r="G266" s="9" t="s">
        <v>22</v>
      </c>
      <c r="H266" s="9" t="s">
        <v>23</v>
      </c>
      <c r="I266" s="9" t="s">
        <v>24</v>
      </c>
      <c r="J266" s="9" t="s">
        <v>25</v>
      </c>
      <c r="K266" s="10" t="s">
        <v>26</v>
      </c>
      <c r="L266" s="10" t="s">
        <v>27</v>
      </c>
      <c r="M266" s="9" t="s">
        <v>44</v>
      </c>
    </row>
    <row r="267" spans="1:13" x14ac:dyDescent="0.25">
      <c r="A267" s="31">
        <v>1</v>
      </c>
      <c r="B267" s="31">
        <v>4</v>
      </c>
      <c r="C267" s="31" t="str">
        <f t="shared" ref="C267:F267" si="97">C253</f>
        <v>NS</v>
      </c>
      <c r="D267" s="31">
        <f t="shared" si="97"/>
        <v>0</v>
      </c>
      <c r="E267" s="31" t="str">
        <f t="shared" si="97"/>
        <v>EW</v>
      </c>
      <c r="F267" s="31">
        <f t="shared" si="97"/>
        <v>0</v>
      </c>
      <c r="G267" s="31" t="str">
        <f>G260</f>
        <v>3♥</v>
      </c>
      <c r="H267" s="31" t="s">
        <v>66</v>
      </c>
      <c r="I267" s="31" t="s">
        <v>66</v>
      </c>
      <c r="J267" s="31">
        <f t="shared" ref="J267:K270" si="98">J260</f>
        <v>7</v>
      </c>
      <c r="K267" s="31">
        <f t="shared" si="98"/>
        <v>100</v>
      </c>
      <c r="L267" s="31"/>
      <c r="M267" s="31">
        <f>IF($K$155&gt;K267, 2, IF($K$155&lt;K267, 0, 1))</f>
        <v>1</v>
      </c>
    </row>
    <row r="268" spans="1:13" x14ac:dyDescent="0.25">
      <c r="A268" s="31">
        <v>2</v>
      </c>
      <c r="B268" s="31">
        <v>4</v>
      </c>
      <c r="C268" s="31" t="str">
        <f t="shared" ref="C268:F268" si="99">C254</f>
        <v>NS</v>
      </c>
      <c r="D268" s="31">
        <f t="shared" si="99"/>
        <v>0</v>
      </c>
      <c r="E268" s="31" t="str">
        <f t="shared" si="99"/>
        <v>EW</v>
      </c>
      <c r="F268" s="31">
        <f t="shared" si="99"/>
        <v>0</v>
      </c>
      <c r="G268" s="31" t="str">
        <f>G261</f>
        <v>3♥</v>
      </c>
      <c r="H268" s="31" t="s">
        <v>66</v>
      </c>
      <c r="I268" s="31" t="s">
        <v>66</v>
      </c>
      <c r="J268" s="31">
        <f t="shared" si="98"/>
        <v>7</v>
      </c>
      <c r="K268" s="31">
        <f t="shared" si="98"/>
        <v>100</v>
      </c>
      <c r="L268" s="31"/>
      <c r="M268" s="31">
        <f>IF($K$155&lt;K268, 2, IF($K$155&gt;K268, 0, 1))</f>
        <v>1</v>
      </c>
    </row>
    <row r="269" spans="1:13" x14ac:dyDescent="0.25">
      <c r="A269" s="32">
        <v>3</v>
      </c>
      <c r="B269" s="32">
        <v>4</v>
      </c>
      <c r="C269" s="32" t="str">
        <f t="shared" ref="C269:F269" si="100">C255</f>
        <v>NS</v>
      </c>
      <c r="D269" s="32">
        <f t="shared" si="100"/>
        <v>0</v>
      </c>
      <c r="E269" s="32" t="str">
        <f t="shared" si="100"/>
        <v>EW</v>
      </c>
      <c r="F269" s="32">
        <f t="shared" si="100"/>
        <v>0</v>
      </c>
      <c r="G269" s="32" t="str">
        <f>G262</f>
        <v>4♠</v>
      </c>
      <c r="H269" s="32" t="s">
        <v>66</v>
      </c>
      <c r="I269" s="32" t="s">
        <v>66</v>
      </c>
      <c r="J269" s="32">
        <f t="shared" si="98"/>
        <v>11</v>
      </c>
      <c r="K269" s="32">
        <f t="shared" si="98"/>
        <v>100</v>
      </c>
      <c r="L269" s="32"/>
      <c r="M269" s="32" t="s">
        <v>45</v>
      </c>
    </row>
    <row r="270" spans="1:13" x14ac:dyDescent="0.25">
      <c r="A270" s="31">
        <v>4</v>
      </c>
      <c r="B270" s="31">
        <v>4</v>
      </c>
      <c r="C270" s="31" t="str">
        <f t="shared" ref="C270:F270" si="101">C256</f>
        <v>NS</v>
      </c>
      <c r="D270" s="31">
        <f t="shared" si="101"/>
        <v>0</v>
      </c>
      <c r="E270" s="31" t="str">
        <f t="shared" si="101"/>
        <v>EW</v>
      </c>
      <c r="F270" s="31">
        <f t="shared" si="101"/>
        <v>0</v>
      </c>
      <c r="G270" s="31" t="str">
        <f>G263</f>
        <v>3♥</v>
      </c>
      <c r="H270" s="31" t="s">
        <v>66</v>
      </c>
      <c r="I270" s="31" t="s">
        <v>66</v>
      </c>
      <c r="J270" s="31">
        <f t="shared" si="98"/>
        <v>8</v>
      </c>
      <c r="K270" s="31">
        <f t="shared" si="98"/>
        <v>100</v>
      </c>
      <c r="L270" s="31"/>
      <c r="M270" s="31">
        <f>IF($K$155&gt;K270, 2, IF($K$155&lt;K270, 0, 1))</f>
        <v>1</v>
      </c>
    </row>
    <row r="271" spans="1:13" x14ac:dyDescent="0.25">
      <c r="L271" s="17" t="s">
        <v>46</v>
      </c>
      <c r="M271" s="18">
        <f>SUM(M267:M270)</f>
        <v>3</v>
      </c>
    </row>
    <row r="273" spans="1:13" x14ac:dyDescent="0.25">
      <c r="A273" s="9" t="s">
        <v>43</v>
      </c>
      <c r="B273" s="9" t="s">
        <v>4</v>
      </c>
      <c r="C273" s="9" t="s">
        <v>18</v>
      </c>
      <c r="D273" s="9" t="s">
        <v>19</v>
      </c>
      <c r="E273" s="9" t="s">
        <v>20</v>
      </c>
      <c r="F273" s="9" t="s">
        <v>21</v>
      </c>
      <c r="G273" s="9" t="s">
        <v>22</v>
      </c>
      <c r="H273" s="9" t="s">
        <v>23</v>
      </c>
      <c r="I273" s="9" t="s">
        <v>24</v>
      </c>
      <c r="J273" s="9" t="s">
        <v>25</v>
      </c>
      <c r="K273" s="10" t="s">
        <v>26</v>
      </c>
      <c r="L273" s="10" t="s">
        <v>27</v>
      </c>
      <c r="M273" s="9" t="s">
        <v>44</v>
      </c>
    </row>
    <row r="274" spans="1:13" x14ac:dyDescent="0.25">
      <c r="A274" s="31">
        <v>1</v>
      </c>
      <c r="B274" s="31">
        <v>4</v>
      </c>
      <c r="C274" s="31" t="str">
        <f t="shared" ref="C274:F274" si="102">C253</f>
        <v>NS</v>
      </c>
      <c r="D274" s="31">
        <f t="shared" si="102"/>
        <v>0</v>
      </c>
      <c r="E274" s="31" t="str">
        <f t="shared" si="102"/>
        <v>EW</v>
      </c>
      <c r="F274" s="31">
        <f t="shared" si="102"/>
        <v>0</v>
      </c>
      <c r="G274" s="31" t="str">
        <f>G267</f>
        <v>3♥</v>
      </c>
      <c r="H274" s="31" t="s">
        <v>66</v>
      </c>
      <c r="I274" s="31" t="s">
        <v>66</v>
      </c>
      <c r="J274" s="31">
        <f t="shared" ref="J274:K277" si="103">J267</f>
        <v>7</v>
      </c>
      <c r="K274" s="31">
        <f t="shared" si="103"/>
        <v>100</v>
      </c>
      <c r="L274" s="31"/>
      <c r="M274" s="31">
        <f>IF($K$163&gt;K274, 2, IF($K$163&lt;K274, 0, 1))</f>
        <v>1</v>
      </c>
    </row>
    <row r="275" spans="1:13" x14ac:dyDescent="0.25">
      <c r="A275" s="31">
        <v>2</v>
      </c>
      <c r="B275" s="31">
        <v>4</v>
      </c>
      <c r="C275" s="31" t="str">
        <f t="shared" ref="C275:F275" si="104">C254</f>
        <v>NS</v>
      </c>
      <c r="D275" s="31">
        <f t="shared" si="104"/>
        <v>0</v>
      </c>
      <c r="E275" s="31" t="str">
        <f t="shared" si="104"/>
        <v>EW</v>
      </c>
      <c r="F275" s="31">
        <f t="shared" si="104"/>
        <v>0</v>
      </c>
      <c r="G275" s="31" t="str">
        <f>G268</f>
        <v>3♥</v>
      </c>
      <c r="H275" s="31" t="s">
        <v>66</v>
      </c>
      <c r="I275" s="31" t="s">
        <v>66</v>
      </c>
      <c r="J275" s="31">
        <f t="shared" si="103"/>
        <v>7</v>
      </c>
      <c r="K275" s="31">
        <f t="shared" si="103"/>
        <v>100</v>
      </c>
      <c r="L275" s="31"/>
      <c r="M275" s="31">
        <f>IF($K$163&gt;K275, 2, IF($K$163&lt;K275, 0, 1))</f>
        <v>1</v>
      </c>
    </row>
    <row r="276" spans="1:13" x14ac:dyDescent="0.25">
      <c r="A276" s="16">
        <v>3</v>
      </c>
      <c r="B276" s="31">
        <v>4</v>
      </c>
      <c r="C276" s="16" t="str">
        <f t="shared" ref="C276:F276" si="105">C255</f>
        <v>NS</v>
      </c>
      <c r="D276" s="16">
        <f t="shared" si="105"/>
        <v>0</v>
      </c>
      <c r="E276" s="16" t="str">
        <f t="shared" si="105"/>
        <v>EW</v>
      </c>
      <c r="F276" s="16">
        <f t="shared" si="105"/>
        <v>0</v>
      </c>
      <c r="G276" s="31" t="str">
        <f>G269</f>
        <v>4♠</v>
      </c>
      <c r="H276" s="16" t="s">
        <v>66</v>
      </c>
      <c r="I276" s="16" t="s">
        <v>66</v>
      </c>
      <c r="J276" s="31">
        <f t="shared" si="103"/>
        <v>11</v>
      </c>
      <c r="K276" s="31">
        <f t="shared" si="103"/>
        <v>100</v>
      </c>
      <c r="L276" s="16"/>
      <c r="M276" s="31">
        <f>IF($K$163&gt;K276, 2, IF($K$163&lt;K276, 0, 1))</f>
        <v>1</v>
      </c>
    </row>
    <row r="277" spans="1:13" x14ac:dyDescent="0.25">
      <c r="A277" s="32">
        <v>4</v>
      </c>
      <c r="B277" s="32">
        <v>4</v>
      </c>
      <c r="C277" s="32" t="str">
        <f t="shared" ref="C277:F277" si="106">C256</f>
        <v>NS</v>
      </c>
      <c r="D277" s="32">
        <f t="shared" si="106"/>
        <v>0</v>
      </c>
      <c r="E277" s="32" t="str">
        <f t="shared" si="106"/>
        <v>EW</v>
      </c>
      <c r="F277" s="32">
        <f t="shared" si="106"/>
        <v>0</v>
      </c>
      <c r="G277" s="32" t="str">
        <f>G270</f>
        <v>3♥</v>
      </c>
      <c r="H277" s="32" t="s">
        <v>66</v>
      </c>
      <c r="I277" s="32" t="s">
        <v>66</v>
      </c>
      <c r="J277" s="32">
        <f t="shared" si="103"/>
        <v>8</v>
      </c>
      <c r="K277" s="32">
        <f t="shared" si="103"/>
        <v>100</v>
      </c>
      <c r="L277" s="32"/>
      <c r="M277" s="32" t="s">
        <v>45</v>
      </c>
    </row>
    <row r="278" spans="1:13" x14ac:dyDescent="0.25">
      <c r="L278" s="17" t="s">
        <v>46</v>
      </c>
      <c r="M278" s="18">
        <f>SUM(M274:M277)</f>
        <v>3</v>
      </c>
    </row>
  </sheetData>
  <sheetProtection sheet="1" objects="1" scenarios="1"/>
  <mergeCells count="10">
    <mergeCell ref="A12:D12"/>
    <mergeCell ref="B8:C8"/>
    <mergeCell ref="B9:C9"/>
    <mergeCell ref="B10:C10"/>
    <mergeCell ref="B11:C11"/>
    <mergeCell ref="B3:C3"/>
    <mergeCell ref="B4:C4"/>
    <mergeCell ref="B5:C5"/>
    <mergeCell ref="B6:C6"/>
    <mergeCell ref="B7:C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B4EDB-09F7-4F56-B0E4-5714950BF0BE}">
  <dimension ref="A1:C1"/>
  <sheetViews>
    <sheetView showGridLines="0" topLeftCell="A16" workbookViewId="0">
      <selection activeCell="K46" sqref="K46"/>
    </sheetView>
  </sheetViews>
  <sheetFormatPr defaultRowHeight="15" x14ac:dyDescent="0.25"/>
  <sheetData>
    <row r="1" spans="1:3" x14ac:dyDescent="0.25">
      <c r="A1" s="24" t="s">
        <v>64</v>
      </c>
      <c r="B1" s="24"/>
      <c r="C1" s="24"/>
    </row>
  </sheetData>
  <hyperlinks>
    <hyperlink ref="A1:C1" r:id="rId1" display="https://tinyurl.com/bkl-6325" xr:uid="{96C7233B-D146-4ADA-B754-8BB60B4D3083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6A9FD-562A-423E-A2F8-A8A083FAB542}">
  <dimension ref="A1:AJ78"/>
  <sheetViews>
    <sheetView topLeftCell="B28" zoomScale="80" zoomScaleNormal="80" workbookViewId="0">
      <selection activeCell="V78" sqref="V78"/>
    </sheetView>
  </sheetViews>
  <sheetFormatPr defaultRowHeight="15" x14ac:dyDescent="0.25"/>
  <sheetData>
    <row r="1" spans="1:17" x14ac:dyDescent="0.25">
      <c r="A1" t="s">
        <v>12</v>
      </c>
    </row>
    <row r="3" spans="1:17" x14ac:dyDescent="0.25">
      <c r="A3" t="s">
        <v>13</v>
      </c>
    </row>
    <row r="5" spans="1:17" x14ac:dyDescent="0.25">
      <c r="A5" s="1" t="s">
        <v>2</v>
      </c>
      <c r="B5" s="1" t="s">
        <v>3</v>
      </c>
      <c r="D5" s="1" t="s">
        <v>3</v>
      </c>
      <c r="E5" s="1" t="s">
        <v>2</v>
      </c>
      <c r="G5" s="1" t="s">
        <v>3</v>
      </c>
      <c r="H5" s="1" t="s">
        <v>2</v>
      </c>
      <c r="J5" s="1" t="s">
        <v>3</v>
      </c>
      <c r="K5" s="1" t="s">
        <v>2</v>
      </c>
      <c r="M5" s="1" t="s">
        <v>2</v>
      </c>
      <c r="N5" s="1" t="s">
        <v>3</v>
      </c>
      <c r="P5" s="1" t="s">
        <v>3</v>
      </c>
      <c r="Q5" s="1" t="s">
        <v>2</v>
      </c>
    </row>
    <row r="6" spans="1:17" x14ac:dyDescent="0.25">
      <c r="A6" s="1">
        <v>1</v>
      </c>
      <c r="B6" s="1">
        <v>6</v>
      </c>
      <c r="D6" s="1">
        <v>2</v>
      </c>
      <c r="E6" s="1">
        <v>4</v>
      </c>
      <c r="G6" s="1">
        <v>3</v>
      </c>
      <c r="H6" s="1">
        <v>5</v>
      </c>
      <c r="J6" s="1">
        <v>4</v>
      </c>
      <c r="K6" s="1">
        <v>2</v>
      </c>
      <c r="M6" s="1">
        <v>5</v>
      </c>
      <c r="N6" s="1">
        <v>3</v>
      </c>
      <c r="P6" s="1">
        <v>6</v>
      </c>
      <c r="Q6" s="1">
        <v>1</v>
      </c>
    </row>
    <row r="7" spans="1:17" x14ac:dyDescent="0.25">
      <c r="A7" s="1" t="s">
        <v>2</v>
      </c>
      <c r="B7" s="1" t="s">
        <v>3</v>
      </c>
      <c r="D7" s="1" t="s">
        <v>2</v>
      </c>
      <c r="E7" s="1" t="s">
        <v>3</v>
      </c>
      <c r="G7" s="1" t="s">
        <v>2</v>
      </c>
      <c r="H7" s="1" t="s">
        <v>3</v>
      </c>
      <c r="J7" s="1" t="s">
        <v>3</v>
      </c>
      <c r="K7" s="1" t="s">
        <v>2</v>
      </c>
      <c r="M7" s="1" t="s">
        <v>2</v>
      </c>
      <c r="N7" s="1" t="s">
        <v>3</v>
      </c>
      <c r="P7" s="1" t="s">
        <v>3</v>
      </c>
      <c r="Q7" s="1" t="s">
        <v>2</v>
      </c>
    </row>
    <row r="8" spans="1:17" x14ac:dyDescent="0.25">
      <c r="A8" s="1">
        <v>1</v>
      </c>
      <c r="B8" s="1">
        <v>2</v>
      </c>
      <c r="D8" s="1">
        <v>2</v>
      </c>
      <c r="E8" s="1">
        <v>6</v>
      </c>
      <c r="G8" s="1">
        <v>3</v>
      </c>
      <c r="H8" s="1">
        <v>4</v>
      </c>
      <c r="J8" s="1">
        <v>4</v>
      </c>
      <c r="K8" s="1">
        <v>3</v>
      </c>
      <c r="M8" s="1">
        <v>5</v>
      </c>
      <c r="N8" s="1">
        <v>1</v>
      </c>
      <c r="P8" s="1">
        <v>6</v>
      </c>
      <c r="Q8" s="1">
        <v>2</v>
      </c>
    </row>
    <row r="9" spans="1:17" x14ac:dyDescent="0.25">
      <c r="A9" s="1" t="s">
        <v>2</v>
      </c>
      <c r="B9" s="1" t="s">
        <v>3</v>
      </c>
      <c r="D9" s="1" t="s">
        <v>3</v>
      </c>
      <c r="E9" s="1" t="s">
        <v>2</v>
      </c>
      <c r="G9" s="1" t="s">
        <v>2</v>
      </c>
      <c r="H9" s="1" t="s">
        <v>3</v>
      </c>
      <c r="J9" s="1" t="s">
        <v>2</v>
      </c>
      <c r="K9" s="1" t="s">
        <v>3</v>
      </c>
      <c r="M9" s="1" t="s">
        <v>3</v>
      </c>
      <c r="N9" s="1" t="s">
        <v>2</v>
      </c>
      <c r="P9" s="1" t="s">
        <v>3</v>
      </c>
      <c r="Q9" s="1" t="s">
        <v>2</v>
      </c>
    </row>
    <row r="10" spans="1:17" x14ac:dyDescent="0.25">
      <c r="A10" s="1">
        <v>1</v>
      </c>
      <c r="B10" s="1">
        <v>4</v>
      </c>
      <c r="D10" s="1">
        <v>2</v>
      </c>
      <c r="E10" s="1">
        <v>1</v>
      </c>
      <c r="G10" s="1">
        <v>3</v>
      </c>
      <c r="H10" s="1">
        <v>6</v>
      </c>
      <c r="J10" s="1">
        <v>4</v>
      </c>
      <c r="K10" s="1">
        <v>5</v>
      </c>
      <c r="M10" s="1">
        <v>5</v>
      </c>
      <c r="N10" s="1">
        <v>4</v>
      </c>
      <c r="P10" s="1">
        <v>6</v>
      </c>
      <c r="Q10" s="1">
        <v>3</v>
      </c>
    </row>
    <row r="11" spans="1:17" x14ac:dyDescent="0.25">
      <c r="A11" s="1" t="s">
        <v>3</v>
      </c>
      <c r="B11" s="1" t="s">
        <v>2</v>
      </c>
      <c r="D11" s="1" t="s">
        <v>2</v>
      </c>
      <c r="E11" s="1" t="s">
        <v>3</v>
      </c>
      <c r="G11" s="1" t="s">
        <v>2</v>
      </c>
      <c r="H11" s="1" t="s">
        <v>3</v>
      </c>
      <c r="J11" s="1" t="s">
        <v>2</v>
      </c>
      <c r="K11" s="1" t="s">
        <v>3</v>
      </c>
      <c r="M11" s="1" t="s">
        <v>3</v>
      </c>
      <c r="N11" s="1" t="s">
        <v>2</v>
      </c>
      <c r="P11" s="1" t="s">
        <v>3</v>
      </c>
      <c r="Q11" s="1" t="s">
        <v>2</v>
      </c>
    </row>
    <row r="12" spans="1:17" x14ac:dyDescent="0.25">
      <c r="A12" s="1">
        <v>1</v>
      </c>
      <c r="B12" s="1">
        <v>5</v>
      </c>
      <c r="D12" s="1">
        <v>2</v>
      </c>
      <c r="E12" s="1">
        <v>5</v>
      </c>
      <c r="G12" s="1">
        <v>3</v>
      </c>
      <c r="H12" s="1">
        <v>1</v>
      </c>
      <c r="J12" s="1">
        <v>4</v>
      </c>
      <c r="K12" s="1">
        <v>6</v>
      </c>
      <c r="M12" s="1">
        <v>5</v>
      </c>
      <c r="N12" s="1">
        <v>2</v>
      </c>
      <c r="P12" s="1">
        <v>6</v>
      </c>
      <c r="Q12" s="1">
        <v>4</v>
      </c>
    </row>
    <row r="13" spans="1:17" x14ac:dyDescent="0.25">
      <c r="A13" s="1" t="s">
        <v>3</v>
      </c>
      <c r="B13" s="1" t="s">
        <v>2</v>
      </c>
      <c r="D13" s="1" t="s">
        <v>2</v>
      </c>
      <c r="E13" s="1" t="s">
        <v>3</v>
      </c>
      <c r="G13" s="1" t="s">
        <v>3</v>
      </c>
      <c r="H13" s="1" t="s">
        <v>2</v>
      </c>
      <c r="J13" s="1" t="s">
        <v>3</v>
      </c>
      <c r="K13" s="1" t="s">
        <v>2</v>
      </c>
      <c r="M13" s="1" t="s">
        <v>2</v>
      </c>
      <c r="N13" s="1" t="s">
        <v>3</v>
      </c>
      <c r="P13" s="1" t="s">
        <v>3</v>
      </c>
      <c r="Q13" s="1" t="s">
        <v>2</v>
      </c>
    </row>
    <row r="14" spans="1:17" x14ac:dyDescent="0.25">
      <c r="A14" s="1">
        <v>1</v>
      </c>
      <c r="B14" s="1">
        <v>3</v>
      </c>
      <c r="D14" s="1">
        <v>2</v>
      </c>
      <c r="E14" s="1">
        <v>3</v>
      </c>
      <c r="G14" s="1">
        <v>3</v>
      </c>
      <c r="H14" s="1">
        <v>2</v>
      </c>
      <c r="J14" s="1">
        <v>4</v>
      </c>
      <c r="K14" s="1">
        <v>1</v>
      </c>
      <c r="M14" s="1">
        <v>5</v>
      </c>
      <c r="N14" s="1">
        <v>6</v>
      </c>
      <c r="P14" s="1">
        <v>6</v>
      </c>
      <c r="Q14" s="1">
        <v>5</v>
      </c>
    </row>
    <row r="57" spans="1:36" x14ac:dyDescent="0.25">
      <c r="A57" s="1"/>
      <c r="B57" s="1"/>
      <c r="H57" s="1"/>
      <c r="I57" s="1"/>
      <c r="O57" s="1"/>
      <c r="P57" s="1"/>
      <c r="U57" s="1"/>
      <c r="V57" s="1"/>
      <c r="AA57" s="1"/>
      <c r="AB57" s="1"/>
      <c r="AI57" s="1"/>
      <c r="AJ57" s="1"/>
    </row>
    <row r="58" spans="1:36" x14ac:dyDescent="0.25">
      <c r="A58" s="1">
        <v>1</v>
      </c>
      <c r="B58" s="1">
        <v>6</v>
      </c>
      <c r="D58" s="1">
        <v>2</v>
      </c>
      <c r="E58" s="1">
        <v>4</v>
      </c>
      <c r="G58" s="1">
        <v>3</v>
      </c>
      <c r="H58" s="1">
        <v>5</v>
      </c>
      <c r="J58" s="1">
        <v>4</v>
      </c>
      <c r="K58" s="1">
        <v>2</v>
      </c>
      <c r="M58" s="1">
        <v>5</v>
      </c>
      <c r="N58" s="1">
        <v>3</v>
      </c>
      <c r="P58" s="1">
        <v>6</v>
      </c>
      <c r="Q58" s="1">
        <v>1</v>
      </c>
    </row>
    <row r="59" spans="1:36" x14ac:dyDescent="0.25">
      <c r="A59" s="1"/>
      <c r="B59" s="1"/>
      <c r="D59" s="1"/>
      <c r="E59" s="1"/>
      <c r="G59" s="1"/>
      <c r="H59" s="1"/>
      <c r="J59" s="1"/>
      <c r="K59" s="1"/>
      <c r="M59" s="1"/>
      <c r="N59" s="1"/>
      <c r="P59" s="1"/>
      <c r="Q59" s="1"/>
    </row>
    <row r="60" spans="1:36" x14ac:dyDescent="0.25">
      <c r="A60" s="1">
        <v>1</v>
      </c>
      <c r="B60" s="1">
        <v>2</v>
      </c>
      <c r="D60" s="1">
        <v>2</v>
      </c>
      <c r="E60" s="1">
        <v>6</v>
      </c>
      <c r="G60" s="1">
        <v>3</v>
      </c>
      <c r="H60" s="1">
        <v>4</v>
      </c>
      <c r="J60" s="1">
        <v>4</v>
      </c>
      <c r="K60" s="1">
        <v>3</v>
      </c>
      <c r="M60" s="1">
        <v>5</v>
      </c>
      <c r="N60" s="1">
        <v>1</v>
      </c>
      <c r="P60" s="1">
        <v>6</v>
      </c>
      <c r="Q60" s="1">
        <v>2</v>
      </c>
    </row>
    <row r="61" spans="1:36" x14ac:dyDescent="0.25">
      <c r="A61" s="1"/>
      <c r="B61" s="1"/>
      <c r="D61" s="1"/>
      <c r="E61" s="1"/>
      <c r="G61" s="1"/>
      <c r="H61" s="1"/>
      <c r="J61" s="1"/>
      <c r="K61" s="1"/>
      <c r="M61" s="1"/>
      <c r="N61" s="1"/>
      <c r="P61" s="1"/>
      <c r="Q61" s="1"/>
    </row>
    <row r="62" spans="1:36" x14ac:dyDescent="0.25">
      <c r="A62" s="1">
        <v>1</v>
      </c>
      <c r="B62" s="1">
        <v>4</v>
      </c>
      <c r="D62" s="1">
        <v>2</v>
      </c>
      <c r="E62" s="1">
        <v>1</v>
      </c>
      <c r="G62" s="1">
        <v>3</v>
      </c>
      <c r="H62" s="1">
        <v>6</v>
      </c>
      <c r="J62" s="1">
        <v>4</v>
      </c>
      <c r="K62" s="1">
        <v>5</v>
      </c>
      <c r="M62" s="1">
        <v>5</v>
      </c>
      <c r="N62" s="1">
        <v>4</v>
      </c>
      <c r="P62" s="1">
        <v>6</v>
      </c>
      <c r="Q62" s="1">
        <v>3</v>
      </c>
    </row>
    <row r="63" spans="1:36" x14ac:dyDescent="0.25">
      <c r="A63" s="1"/>
      <c r="B63" s="1"/>
      <c r="D63" s="1"/>
      <c r="E63" s="1"/>
      <c r="G63" s="1"/>
      <c r="H63" s="1"/>
      <c r="J63" s="1"/>
      <c r="K63" s="1"/>
      <c r="M63" s="1"/>
      <c r="N63" s="1"/>
      <c r="P63" s="1"/>
      <c r="Q63" s="1"/>
    </row>
    <row r="64" spans="1:36" x14ac:dyDescent="0.25">
      <c r="A64" s="1">
        <v>1</v>
      </c>
      <c r="B64" s="1">
        <v>5</v>
      </c>
      <c r="D64" s="1">
        <v>2</v>
      </c>
      <c r="E64" s="1">
        <v>5</v>
      </c>
      <c r="G64" s="1">
        <v>3</v>
      </c>
      <c r="H64" s="1">
        <v>1</v>
      </c>
      <c r="J64" s="1">
        <v>4</v>
      </c>
      <c r="K64" s="1">
        <v>6</v>
      </c>
      <c r="M64" s="1">
        <v>5</v>
      </c>
      <c r="N64" s="1">
        <v>2</v>
      </c>
      <c r="P64" s="1">
        <v>6</v>
      </c>
      <c r="Q64" s="1">
        <v>4</v>
      </c>
    </row>
    <row r="65" spans="1:22" x14ac:dyDescent="0.25">
      <c r="A65" s="1"/>
      <c r="B65" s="1"/>
      <c r="D65" s="1"/>
      <c r="E65" s="1"/>
      <c r="G65" s="1"/>
      <c r="H65" s="1"/>
      <c r="J65" s="1"/>
      <c r="K65" s="1"/>
      <c r="M65" s="1"/>
      <c r="N65" s="1"/>
      <c r="P65" s="1"/>
      <c r="Q65" s="1"/>
    </row>
    <row r="66" spans="1:22" x14ac:dyDescent="0.25">
      <c r="A66" s="1">
        <v>1</v>
      </c>
      <c r="B66" s="1">
        <v>3</v>
      </c>
      <c r="D66" s="1">
        <v>2</v>
      </c>
      <c r="E66" s="1">
        <v>3</v>
      </c>
      <c r="G66" s="1">
        <v>3</v>
      </c>
      <c r="H66" s="1">
        <v>2</v>
      </c>
      <c r="J66" s="1">
        <v>4</v>
      </c>
      <c r="K66" s="1">
        <v>1</v>
      </c>
      <c r="M66" s="1">
        <v>5</v>
      </c>
      <c r="N66" s="1">
        <v>6</v>
      </c>
      <c r="P66" s="1">
        <v>6</v>
      </c>
      <c r="Q66" s="1">
        <v>5</v>
      </c>
    </row>
    <row r="72" spans="1:22" x14ac:dyDescent="0.25">
      <c r="I72" s="66" t="s">
        <v>0</v>
      </c>
      <c r="J72" s="66"/>
      <c r="K72" s="66"/>
      <c r="L72" s="66"/>
      <c r="N72" s="66" t="s">
        <v>1</v>
      </c>
      <c r="O72" s="66"/>
      <c r="P72" s="66"/>
      <c r="Q72" s="66"/>
      <c r="S72" s="66" t="s">
        <v>14</v>
      </c>
      <c r="T72" s="66"/>
      <c r="U72" s="66"/>
      <c r="V72" s="66"/>
    </row>
    <row r="73" spans="1:22" x14ac:dyDescent="0.25">
      <c r="I73" s="2" t="s">
        <v>5</v>
      </c>
      <c r="J73" s="2" t="s">
        <v>2</v>
      </c>
      <c r="K73" s="2" t="s">
        <v>3</v>
      </c>
      <c r="L73" s="2" t="s">
        <v>4</v>
      </c>
      <c r="N73" s="2" t="s">
        <v>5</v>
      </c>
      <c r="O73" s="2" t="s">
        <v>2</v>
      </c>
      <c r="P73" s="2" t="s">
        <v>3</v>
      </c>
      <c r="Q73" s="2" t="s">
        <v>4</v>
      </c>
      <c r="S73" s="2" t="s">
        <v>5</v>
      </c>
      <c r="T73" s="2" t="s">
        <v>2</v>
      </c>
      <c r="U73" s="2" t="s">
        <v>3</v>
      </c>
      <c r="V73" s="2" t="s">
        <v>4</v>
      </c>
    </row>
    <row r="74" spans="1:22" x14ac:dyDescent="0.25">
      <c r="I74" s="2">
        <v>1</v>
      </c>
      <c r="J74" s="2">
        <v>1</v>
      </c>
      <c r="K74" s="2">
        <v>6</v>
      </c>
      <c r="L74" s="2">
        <v>1</v>
      </c>
      <c r="N74" s="2">
        <v>1</v>
      </c>
      <c r="O74" s="2">
        <v>2</v>
      </c>
      <c r="P74" s="2">
        <v>3</v>
      </c>
      <c r="Q74" s="2">
        <v>2</v>
      </c>
      <c r="S74" s="2">
        <v>1</v>
      </c>
      <c r="T74" s="2">
        <v>4</v>
      </c>
      <c r="U74" s="2">
        <v>5</v>
      </c>
      <c r="V74" s="2">
        <v>3</v>
      </c>
    </row>
    <row r="75" spans="1:22" x14ac:dyDescent="0.25">
      <c r="I75" s="2">
        <v>2</v>
      </c>
      <c r="J75" s="2">
        <v>1</v>
      </c>
      <c r="K75" s="2">
        <v>2</v>
      </c>
      <c r="L75" s="2">
        <v>2</v>
      </c>
      <c r="N75" s="2">
        <v>2</v>
      </c>
      <c r="O75" s="2">
        <v>3</v>
      </c>
      <c r="P75" s="2">
        <v>4</v>
      </c>
      <c r="Q75" s="2">
        <v>3</v>
      </c>
      <c r="S75" s="2">
        <v>2</v>
      </c>
      <c r="T75" s="2">
        <v>5</v>
      </c>
      <c r="U75" s="2">
        <v>6</v>
      </c>
      <c r="V75" s="2">
        <v>4</v>
      </c>
    </row>
    <row r="76" spans="1:22" x14ac:dyDescent="0.25">
      <c r="I76" s="2">
        <v>3</v>
      </c>
      <c r="J76" s="2">
        <v>2</v>
      </c>
      <c r="K76" s="2">
        <v>1</v>
      </c>
      <c r="L76" s="2">
        <v>3</v>
      </c>
      <c r="N76" s="2">
        <v>3</v>
      </c>
      <c r="O76" s="2">
        <v>4</v>
      </c>
      <c r="P76" s="2">
        <v>5</v>
      </c>
      <c r="Q76" s="2">
        <v>4</v>
      </c>
      <c r="S76" s="2">
        <v>3</v>
      </c>
      <c r="T76" s="2">
        <v>6</v>
      </c>
      <c r="U76" s="2">
        <v>3</v>
      </c>
      <c r="V76" s="2">
        <v>5</v>
      </c>
    </row>
    <row r="77" spans="1:22" x14ac:dyDescent="0.25">
      <c r="I77" s="2">
        <v>4</v>
      </c>
      <c r="J77" s="2">
        <v>3</v>
      </c>
      <c r="K77" s="2">
        <v>5</v>
      </c>
      <c r="L77" s="2">
        <v>4</v>
      </c>
      <c r="N77" s="2">
        <v>4</v>
      </c>
      <c r="O77" s="2">
        <v>1</v>
      </c>
      <c r="P77" s="2">
        <v>2</v>
      </c>
      <c r="Q77" s="2">
        <v>5</v>
      </c>
      <c r="S77" s="2">
        <v>4</v>
      </c>
      <c r="T77" s="2">
        <v>6</v>
      </c>
      <c r="U77" s="2">
        <v>4</v>
      </c>
      <c r="V77" s="2">
        <v>1</v>
      </c>
    </row>
    <row r="78" spans="1:22" x14ac:dyDescent="0.25">
      <c r="I78" s="2">
        <v>5</v>
      </c>
      <c r="J78" s="2">
        <v>4</v>
      </c>
      <c r="K78" s="2">
        <v>3</v>
      </c>
      <c r="L78" s="2">
        <v>5</v>
      </c>
      <c r="N78" s="2">
        <v>5</v>
      </c>
      <c r="O78" s="2">
        <v>6</v>
      </c>
      <c r="P78" s="2">
        <v>1</v>
      </c>
      <c r="Q78" s="2">
        <v>1</v>
      </c>
      <c r="S78" s="2">
        <v>5</v>
      </c>
      <c r="T78" s="2">
        <v>5</v>
      </c>
      <c r="U78" s="2">
        <v>2</v>
      </c>
      <c r="V78" s="2">
        <v>2</v>
      </c>
    </row>
  </sheetData>
  <mergeCells count="3">
    <mergeCell ref="I72:L72"/>
    <mergeCell ref="N72:Q72"/>
    <mergeCell ref="S72:V7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C3F40-F450-4D50-A16D-F2519D994FA6}">
  <dimension ref="A1"/>
  <sheetViews>
    <sheetView topLeftCell="A10" workbookViewId="0">
      <selection activeCell="O46" sqref="O4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48EFF-B764-49AB-8B56-C698346F48E6}">
  <dimension ref="A1:X416"/>
  <sheetViews>
    <sheetView zoomScaleNormal="100" workbookViewId="0">
      <selection activeCell="R32" sqref="R32"/>
    </sheetView>
  </sheetViews>
  <sheetFormatPr defaultRowHeight="15" x14ac:dyDescent="0.25"/>
  <cols>
    <col min="4" max="4" width="13" customWidth="1"/>
    <col min="6" max="6" width="16.28515625" customWidth="1"/>
  </cols>
  <sheetData>
    <row r="1" spans="1:24" x14ac:dyDescent="0.25">
      <c r="A1" t="s">
        <v>63</v>
      </c>
    </row>
    <row r="3" spans="1:24" x14ac:dyDescent="0.25">
      <c r="A3" s="7" t="s">
        <v>15</v>
      </c>
      <c r="B3" s="69" t="s">
        <v>16</v>
      </c>
      <c r="C3" s="70"/>
      <c r="D3" s="19" t="s">
        <v>49</v>
      </c>
      <c r="E3" s="19" t="s">
        <v>50</v>
      </c>
    </row>
    <row r="4" spans="1:24" x14ac:dyDescent="0.25">
      <c r="A4" s="7">
        <v>1</v>
      </c>
      <c r="B4" s="67" t="s">
        <v>48</v>
      </c>
      <c r="C4" s="68"/>
      <c r="D4" s="15" t="e">
        <f>M43+M109+M175+M241+M307+M373</f>
        <v>#VALUE!</v>
      </c>
      <c r="E4" s="20" t="e">
        <f t="shared" ref="E4:E13" si="0">D4/60</f>
        <v>#VALUE!</v>
      </c>
    </row>
    <row r="5" spans="1:24" x14ac:dyDescent="0.25">
      <c r="A5" s="7">
        <v>2</v>
      </c>
      <c r="B5" s="67" t="s">
        <v>48</v>
      </c>
      <c r="C5" s="68"/>
      <c r="D5" t="e">
        <f>60-D4</f>
        <v>#VALUE!</v>
      </c>
      <c r="E5" s="20" t="e">
        <f t="shared" si="0"/>
        <v>#VALUE!</v>
      </c>
    </row>
    <row r="6" spans="1:24" x14ac:dyDescent="0.25">
      <c r="A6" s="7">
        <v>3</v>
      </c>
      <c r="B6" s="67" t="s">
        <v>48</v>
      </c>
      <c r="C6" s="68"/>
      <c r="D6" s="15" t="e">
        <f>M52+M118+M184+M250+M316+M382</f>
        <v>#VALUE!</v>
      </c>
      <c r="E6" s="20" t="e">
        <f t="shared" si="0"/>
        <v>#VALUE!</v>
      </c>
    </row>
    <row r="7" spans="1:24" x14ac:dyDescent="0.25">
      <c r="A7" s="7">
        <v>4</v>
      </c>
      <c r="B7" s="67" t="s">
        <v>48</v>
      </c>
      <c r="C7" s="68"/>
      <c r="D7" s="15">
        <f>60-30</f>
        <v>30</v>
      </c>
      <c r="E7" s="20">
        <f t="shared" si="0"/>
        <v>0.5</v>
      </c>
    </row>
    <row r="8" spans="1:24" x14ac:dyDescent="0.25">
      <c r="A8" s="7">
        <v>5</v>
      </c>
      <c r="B8" s="67" t="s">
        <v>48</v>
      </c>
      <c r="C8" s="68"/>
      <c r="D8" s="15" t="e">
        <f>M61+M127+M193+M259+M325+M391</f>
        <v>#VALUE!</v>
      </c>
      <c r="E8" s="20" t="e">
        <f t="shared" si="0"/>
        <v>#VALUE!</v>
      </c>
    </row>
    <row r="9" spans="1:24" x14ac:dyDescent="0.25">
      <c r="A9" s="7">
        <v>6</v>
      </c>
      <c r="B9" s="67" t="s">
        <v>48</v>
      </c>
      <c r="C9" s="68"/>
      <c r="D9" s="15">
        <f>60-30</f>
        <v>30</v>
      </c>
      <c r="E9" s="20">
        <f t="shared" si="0"/>
        <v>0.5</v>
      </c>
    </row>
    <row r="10" spans="1:24" x14ac:dyDescent="0.25">
      <c r="A10" s="7">
        <v>7</v>
      </c>
      <c r="B10" s="67" t="s">
        <v>48</v>
      </c>
      <c r="C10" s="68"/>
      <c r="D10" s="15" t="e">
        <f>M70+M136+M202+M268+M334+M400</f>
        <v>#VALUE!</v>
      </c>
      <c r="E10" s="20" t="e">
        <f t="shared" si="0"/>
        <v>#VALUE!</v>
      </c>
    </row>
    <row r="11" spans="1:24" x14ac:dyDescent="0.25">
      <c r="A11" s="7">
        <v>8</v>
      </c>
      <c r="B11" s="67" t="s">
        <v>48</v>
      </c>
      <c r="C11" s="68"/>
      <c r="D11" s="15">
        <f>60-30</f>
        <v>30</v>
      </c>
      <c r="E11" s="20">
        <f t="shared" si="0"/>
        <v>0.5</v>
      </c>
    </row>
    <row r="12" spans="1:24" x14ac:dyDescent="0.25">
      <c r="A12" s="7">
        <v>9</v>
      </c>
      <c r="B12" s="67" t="s">
        <v>48</v>
      </c>
      <c r="C12" s="68"/>
      <c r="D12" s="15" t="e">
        <f>M79+M145+M211+M277+M343+M409</f>
        <v>#VALUE!</v>
      </c>
      <c r="E12" s="20" t="e">
        <f t="shared" si="0"/>
        <v>#VALUE!</v>
      </c>
    </row>
    <row r="13" spans="1:24" x14ac:dyDescent="0.25">
      <c r="A13" s="7">
        <v>10</v>
      </c>
      <c r="B13" s="67" t="s">
        <v>48</v>
      </c>
      <c r="C13" s="68"/>
      <c r="D13" s="15">
        <f>60-30</f>
        <v>30</v>
      </c>
      <c r="E13" s="20">
        <f t="shared" si="0"/>
        <v>0.5</v>
      </c>
    </row>
    <row r="15" spans="1:24" x14ac:dyDescent="0.25">
      <c r="A15" s="5" t="s">
        <v>5</v>
      </c>
      <c r="B15" s="5" t="s">
        <v>2</v>
      </c>
      <c r="C15" s="5" t="s">
        <v>3</v>
      </c>
      <c r="D15" s="5" t="s">
        <v>4</v>
      </c>
      <c r="F15" s="5" t="s">
        <v>5</v>
      </c>
      <c r="G15" s="5" t="s">
        <v>2</v>
      </c>
      <c r="H15" s="5" t="s">
        <v>3</v>
      </c>
      <c r="I15" s="5" t="s">
        <v>4</v>
      </c>
      <c r="K15" s="5" t="s">
        <v>5</v>
      </c>
      <c r="L15" s="5" t="s">
        <v>2</v>
      </c>
      <c r="M15" s="5" t="s">
        <v>3</v>
      </c>
      <c r="N15" s="5" t="s">
        <v>4</v>
      </c>
      <c r="P15" s="5" t="s">
        <v>5</v>
      </c>
      <c r="Q15" s="5" t="s">
        <v>2</v>
      </c>
      <c r="R15" s="5" t="s">
        <v>3</v>
      </c>
      <c r="S15" s="5" t="s">
        <v>4</v>
      </c>
      <c r="U15" s="5" t="s">
        <v>5</v>
      </c>
      <c r="V15" s="5" t="s">
        <v>2</v>
      </c>
      <c r="W15" s="5" t="s">
        <v>3</v>
      </c>
      <c r="X15" s="5" t="s">
        <v>4</v>
      </c>
    </row>
    <row r="16" spans="1:24" x14ac:dyDescent="0.25">
      <c r="A16" s="5">
        <v>1</v>
      </c>
      <c r="B16" s="2">
        <v>1</v>
      </c>
      <c r="C16" s="2">
        <v>6</v>
      </c>
      <c r="D16" s="2">
        <v>1</v>
      </c>
      <c r="F16" s="5">
        <v>1</v>
      </c>
      <c r="G16" s="2">
        <v>2</v>
      </c>
      <c r="H16" s="2">
        <v>7</v>
      </c>
      <c r="I16" s="2">
        <v>2</v>
      </c>
      <c r="K16" s="5">
        <v>1</v>
      </c>
      <c r="L16" s="2">
        <v>3</v>
      </c>
      <c r="M16" s="2">
        <v>8</v>
      </c>
      <c r="N16" s="2">
        <v>3</v>
      </c>
      <c r="P16" s="5">
        <v>1</v>
      </c>
      <c r="Q16" s="2">
        <v>4</v>
      </c>
      <c r="R16" s="2">
        <v>9</v>
      </c>
      <c r="S16" s="2">
        <v>4</v>
      </c>
      <c r="U16" s="5">
        <v>1</v>
      </c>
      <c r="V16" s="2">
        <v>5</v>
      </c>
      <c r="W16" s="2">
        <v>10</v>
      </c>
      <c r="X16" s="2">
        <v>5</v>
      </c>
    </row>
    <row r="17" spans="1:24" x14ac:dyDescent="0.25">
      <c r="A17" s="5">
        <v>2</v>
      </c>
      <c r="B17" s="2">
        <v>1</v>
      </c>
      <c r="C17" s="2">
        <v>7</v>
      </c>
      <c r="D17" s="2">
        <v>2</v>
      </c>
      <c r="F17" s="5">
        <v>2</v>
      </c>
      <c r="G17" s="2">
        <v>2</v>
      </c>
      <c r="H17" s="2">
        <v>8</v>
      </c>
      <c r="I17" s="2">
        <v>3</v>
      </c>
      <c r="K17" s="5">
        <v>2</v>
      </c>
      <c r="L17" s="2">
        <v>3</v>
      </c>
      <c r="M17" s="2">
        <v>9</v>
      </c>
      <c r="N17" s="2">
        <v>4</v>
      </c>
      <c r="P17" s="5">
        <v>2</v>
      </c>
      <c r="Q17" s="2">
        <v>4</v>
      </c>
      <c r="R17" s="2">
        <v>10</v>
      </c>
      <c r="S17" s="2">
        <v>5</v>
      </c>
      <c r="U17" s="5">
        <v>2</v>
      </c>
      <c r="V17" s="2">
        <v>5</v>
      </c>
      <c r="W17" s="2">
        <v>6</v>
      </c>
      <c r="X17" s="2">
        <v>1</v>
      </c>
    </row>
    <row r="18" spans="1:24" x14ac:dyDescent="0.25">
      <c r="A18" s="5">
        <v>3</v>
      </c>
      <c r="B18" s="2">
        <v>1</v>
      </c>
      <c r="C18" s="2">
        <v>8</v>
      </c>
      <c r="D18" s="2">
        <v>3</v>
      </c>
      <c r="F18" s="5">
        <v>3</v>
      </c>
      <c r="G18" s="2">
        <v>2</v>
      </c>
      <c r="H18" s="2">
        <v>9</v>
      </c>
      <c r="I18" s="2">
        <v>4</v>
      </c>
      <c r="K18" s="5">
        <v>3</v>
      </c>
      <c r="L18" s="2">
        <v>3</v>
      </c>
      <c r="M18" s="2">
        <v>10</v>
      </c>
      <c r="N18" s="2">
        <v>5</v>
      </c>
      <c r="P18" s="5">
        <v>3</v>
      </c>
      <c r="Q18" s="2">
        <v>4</v>
      </c>
      <c r="R18" s="2">
        <v>6</v>
      </c>
      <c r="S18" s="2">
        <v>1</v>
      </c>
      <c r="U18" s="5">
        <v>3</v>
      </c>
      <c r="V18" s="2">
        <v>5</v>
      </c>
      <c r="W18" s="2">
        <v>7</v>
      </c>
      <c r="X18" s="2">
        <v>2</v>
      </c>
    </row>
    <row r="19" spans="1:24" x14ac:dyDescent="0.25">
      <c r="A19" s="5">
        <v>4</v>
      </c>
      <c r="B19" s="2">
        <v>1</v>
      </c>
      <c r="C19" s="2">
        <v>9</v>
      </c>
      <c r="D19" s="2">
        <v>4</v>
      </c>
      <c r="F19" s="5">
        <v>4</v>
      </c>
      <c r="G19" s="2">
        <v>2</v>
      </c>
      <c r="H19" s="2">
        <v>10</v>
      </c>
      <c r="I19" s="2">
        <v>5</v>
      </c>
      <c r="K19" s="5">
        <v>4</v>
      </c>
      <c r="L19" s="2">
        <v>3</v>
      </c>
      <c r="M19" s="2">
        <v>6</v>
      </c>
      <c r="N19" s="2">
        <v>1</v>
      </c>
      <c r="P19" s="5">
        <v>4</v>
      </c>
      <c r="Q19" s="2">
        <v>4</v>
      </c>
      <c r="R19" s="2">
        <v>7</v>
      </c>
      <c r="S19" s="2">
        <v>2</v>
      </c>
      <c r="U19" s="5">
        <v>4</v>
      </c>
      <c r="V19" s="2">
        <v>5</v>
      </c>
      <c r="W19" s="2">
        <v>8</v>
      </c>
      <c r="X19" s="2">
        <v>3</v>
      </c>
    </row>
    <row r="20" spans="1:24" x14ac:dyDescent="0.25">
      <c r="A20" s="5">
        <v>5</v>
      </c>
      <c r="B20" s="2">
        <v>1</v>
      </c>
      <c r="C20" s="2">
        <v>10</v>
      </c>
      <c r="D20" s="2">
        <v>5</v>
      </c>
      <c r="F20" s="5">
        <v>5</v>
      </c>
      <c r="G20" s="2">
        <v>2</v>
      </c>
      <c r="H20" s="2">
        <v>6</v>
      </c>
      <c r="I20" s="2">
        <v>1</v>
      </c>
      <c r="K20" s="5">
        <v>5</v>
      </c>
      <c r="L20" s="2">
        <v>3</v>
      </c>
      <c r="M20" s="2">
        <v>7</v>
      </c>
      <c r="N20" s="2">
        <v>2</v>
      </c>
      <c r="P20" s="5">
        <v>5</v>
      </c>
      <c r="Q20" s="2">
        <v>4</v>
      </c>
      <c r="R20" s="2">
        <v>8</v>
      </c>
      <c r="S20" s="2">
        <v>3</v>
      </c>
      <c r="U20" s="5">
        <v>5</v>
      </c>
      <c r="V20" s="2">
        <v>5</v>
      </c>
      <c r="W20" s="2">
        <v>9</v>
      </c>
      <c r="X20" s="2">
        <v>4</v>
      </c>
    </row>
    <row r="22" spans="1:24" ht="21" x14ac:dyDescent="0.35">
      <c r="A22" s="8" t="s">
        <v>51</v>
      </c>
    </row>
    <row r="24" spans="1:24" x14ac:dyDescent="0.25">
      <c r="A24" s="9" t="s">
        <v>17</v>
      </c>
      <c r="B24" s="9" t="s">
        <v>4</v>
      </c>
      <c r="C24" s="9" t="s">
        <v>18</v>
      </c>
      <c r="D24" s="9" t="s">
        <v>19</v>
      </c>
      <c r="E24" s="9" t="s">
        <v>20</v>
      </c>
      <c r="F24" s="9" t="s">
        <v>21</v>
      </c>
      <c r="G24" s="9" t="s">
        <v>22</v>
      </c>
      <c r="H24" s="9" t="s">
        <v>23</v>
      </c>
      <c r="I24" s="9" t="s">
        <v>24</v>
      </c>
      <c r="J24" s="9" t="s">
        <v>25</v>
      </c>
      <c r="K24" s="10" t="s">
        <v>26</v>
      </c>
      <c r="L24" s="10" t="s">
        <v>27</v>
      </c>
      <c r="M24" s="9" t="s">
        <v>28</v>
      </c>
      <c r="N24" s="11" t="s">
        <v>29</v>
      </c>
      <c r="O24" s="12" t="s">
        <v>30</v>
      </c>
      <c r="P24" s="9" t="s">
        <v>31</v>
      </c>
    </row>
    <row r="25" spans="1:24" x14ac:dyDescent="0.25">
      <c r="A25" s="6">
        <v>1</v>
      </c>
      <c r="B25" s="6">
        <v>1</v>
      </c>
      <c r="C25" s="6" t="s">
        <v>2</v>
      </c>
      <c r="D25" s="6">
        <f>B2</f>
        <v>0</v>
      </c>
      <c r="E25" s="6" t="s">
        <v>3</v>
      </c>
      <c r="F25" s="6" t="str">
        <f>B3</f>
        <v>Igralci</v>
      </c>
      <c r="G25" s="6" t="s">
        <v>32</v>
      </c>
      <c r="H25" s="6" t="s">
        <v>33</v>
      </c>
      <c r="I25" s="6" t="s">
        <v>34</v>
      </c>
      <c r="J25" s="6">
        <v>7</v>
      </c>
      <c r="K25" s="6">
        <v>100</v>
      </c>
      <c r="L25" s="6"/>
      <c r="M25" s="6">
        <f>M41</f>
        <v>6</v>
      </c>
      <c r="N25" s="6">
        <f>10-M25</f>
        <v>4</v>
      </c>
      <c r="O25" s="13">
        <f t="shared" ref="O25:O30" si="1">M25/12</f>
        <v>0.5</v>
      </c>
      <c r="P25" s="13">
        <f>100%-O25</f>
        <v>0.5</v>
      </c>
    </row>
    <row r="26" spans="1:24" x14ac:dyDescent="0.25">
      <c r="A26" s="6">
        <v>2</v>
      </c>
      <c r="B26" s="6">
        <v>1</v>
      </c>
      <c r="C26" s="6" t="s">
        <v>2</v>
      </c>
      <c r="D26" s="6" t="str">
        <f>B4</f>
        <v>Tone&amp;Jerca</v>
      </c>
      <c r="E26" s="6" t="s">
        <v>3</v>
      </c>
      <c r="F26" s="6" t="str">
        <f>B5</f>
        <v>Tone&amp;Jerca</v>
      </c>
      <c r="G26" s="6" t="s">
        <v>32</v>
      </c>
      <c r="H26" s="6" t="s">
        <v>33</v>
      </c>
      <c r="I26" s="6" t="s">
        <v>35</v>
      </c>
      <c r="J26" s="6">
        <v>7</v>
      </c>
      <c r="K26" s="6">
        <v>100</v>
      </c>
      <c r="L26" s="6"/>
      <c r="M26" s="6">
        <f>M50</f>
        <v>5</v>
      </c>
      <c r="N26" s="6">
        <f t="shared" ref="N26:N30" si="2">10-M26</f>
        <v>5</v>
      </c>
      <c r="O26" s="13">
        <f t="shared" si="1"/>
        <v>0.41666666666666669</v>
      </c>
      <c r="P26" s="13">
        <f t="shared" ref="P26:P30" si="3">100%-O26</f>
        <v>0.58333333333333326</v>
      </c>
    </row>
    <row r="27" spans="1:24" x14ac:dyDescent="0.25">
      <c r="A27" s="6">
        <v>3</v>
      </c>
      <c r="B27" s="6">
        <v>1</v>
      </c>
      <c r="C27" s="6" t="s">
        <v>2</v>
      </c>
      <c r="D27" s="6" t="str">
        <f>B6</f>
        <v>Tone&amp;Jerca</v>
      </c>
      <c r="E27" s="6" t="s">
        <v>3</v>
      </c>
      <c r="F27" s="6" t="str">
        <f>B6</f>
        <v>Tone&amp;Jerca</v>
      </c>
      <c r="G27" s="6" t="s">
        <v>36</v>
      </c>
      <c r="H27" s="6" t="s">
        <v>37</v>
      </c>
      <c r="I27" s="6" t="s">
        <v>38</v>
      </c>
      <c r="J27" s="6">
        <v>11</v>
      </c>
      <c r="K27" s="6">
        <v>450</v>
      </c>
      <c r="L27" s="6"/>
      <c r="M27" s="6">
        <f>M59</f>
        <v>5</v>
      </c>
      <c r="N27" s="6">
        <f t="shared" si="2"/>
        <v>5</v>
      </c>
      <c r="O27" s="13">
        <f t="shared" si="1"/>
        <v>0.41666666666666669</v>
      </c>
      <c r="P27" s="13">
        <f t="shared" si="3"/>
        <v>0.58333333333333326</v>
      </c>
    </row>
    <row r="28" spans="1:24" x14ac:dyDescent="0.25">
      <c r="A28" s="6">
        <v>4</v>
      </c>
      <c r="B28" s="6">
        <v>1</v>
      </c>
      <c r="C28" s="6" t="s">
        <v>2</v>
      </c>
      <c r="D28" s="6" t="str">
        <f>B8</f>
        <v>Tone&amp;Jerca</v>
      </c>
      <c r="E28" s="6" t="s">
        <v>3</v>
      </c>
      <c r="F28" s="6" t="str">
        <f>B9</f>
        <v>Tone&amp;Jerca</v>
      </c>
      <c r="G28" s="6" t="s">
        <v>32</v>
      </c>
      <c r="H28" s="6" t="s">
        <v>33</v>
      </c>
      <c r="I28" s="6" t="s">
        <v>39</v>
      </c>
      <c r="J28" s="6">
        <v>8</v>
      </c>
      <c r="K28" s="6">
        <v>50</v>
      </c>
      <c r="L28" s="6"/>
      <c r="M28" s="6">
        <f>M68</f>
        <v>5</v>
      </c>
      <c r="N28" s="6">
        <f t="shared" si="2"/>
        <v>5</v>
      </c>
      <c r="O28" s="13">
        <f t="shared" si="1"/>
        <v>0.41666666666666669</v>
      </c>
      <c r="P28" s="13">
        <f t="shared" si="3"/>
        <v>0.58333333333333326</v>
      </c>
    </row>
    <row r="29" spans="1:24" x14ac:dyDescent="0.25">
      <c r="A29" s="6">
        <v>5</v>
      </c>
      <c r="B29" s="6">
        <v>1</v>
      </c>
      <c r="C29" s="6" t="s">
        <v>2</v>
      </c>
      <c r="D29" s="6" t="str">
        <f>B10</f>
        <v>Tone&amp;Jerca</v>
      </c>
      <c r="E29" s="6" t="s">
        <v>3</v>
      </c>
      <c r="F29" s="6" t="str">
        <f>B11</f>
        <v>Tone&amp;Jerca</v>
      </c>
      <c r="G29" s="6" t="s">
        <v>40</v>
      </c>
      <c r="H29" s="6" t="s">
        <v>37</v>
      </c>
      <c r="I29" s="6" t="s">
        <v>41</v>
      </c>
      <c r="J29" s="6">
        <v>9</v>
      </c>
      <c r="K29" s="6">
        <v>140</v>
      </c>
      <c r="L29" s="6"/>
      <c r="M29" s="6">
        <f>M77</f>
        <v>10</v>
      </c>
      <c r="N29" s="6">
        <f t="shared" si="2"/>
        <v>0</v>
      </c>
      <c r="O29" s="13">
        <f t="shared" si="1"/>
        <v>0.83333333333333337</v>
      </c>
      <c r="P29" s="13">
        <f t="shared" si="3"/>
        <v>0.16666666666666663</v>
      </c>
    </row>
    <row r="30" spans="1:24" x14ac:dyDescent="0.25">
      <c r="A30" s="6">
        <v>6</v>
      </c>
      <c r="B30" s="6">
        <v>1</v>
      </c>
      <c r="C30" s="6" t="s">
        <v>2</v>
      </c>
      <c r="D30" s="6" t="str">
        <f>B12</f>
        <v>Tone&amp;Jerca</v>
      </c>
      <c r="E30" s="6" t="s">
        <v>3</v>
      </c>
      <c r="F30" s="6" t="str">
        <f>B13</f>
        <v>Tone&amp;Jerca</v>
      </c>
      <c r="G30" s="6" t="s">
        <v>40</v>
      </c>
      <c r="H30" s="6" t="s">
        <v>37</v>
      </c>
      <c r="I30" s="6" t="s">
        <v>42</v>
      </c>
      <c r="J30" s="6">
        <v>9</v>
      </c>
      <c r="K30" s="6">
        <v>140</v>
      </c>
      <c r="L30" s="6"/>
      <c r="M30" s="6">
        <f>M86</f>
        <v>8</v>
      </c>
      <c r="N30" s="6">
        <f t="shared" si="2"/>
        <v>2</v>
      </c>
      <c r="O30" s="13">
        <f t="shared" si="1"/>
        <v>0.66666666666666663</v>
      </c>
      <c r="P30" s="13">
        <f t="shared" si="3"/>
        <v>0.33333333333333337</v>
      </c>
    </row>
    <row r="31" spans="1:24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24" ht="23.25" x14ac:dyDescent="0.35">
      <c r="A32" s="14" t="s">
        <v>52</v>
      </c>
      <c r="B32" s="14"/>
      <c r="C32" s="14"/>
      <c r="D32" s="14"/>
      <c r="E32" s="14"/>
      <c r="F32" s="14"/>
    </row>
    <row r="34" spans="1:13" x14ac:dyDescent="0.25">
      <c r="A34" s="9" t="s">
        <v>43</v>
      </c>
      <c r="B34" s="9" t="s">
        <v>4</v>
      </c>
      <c r="C34" s="9" t="s">
        <v>18</v>
      </c>
      <c r="D34" s="9" t="s">
        <v>19</v>
      </c>
      <c r="E34" s="9" t="s">
        <v>20</v>
      </c>
      <c r="F34" s="9" t="s">
        <v>21</v>
      </c>
      <c r="G34" s="9" t="s">
        <v>22</v>
      </c>
      <c r="H34" s="9" t="s">
        <v>23</v>
      </c>
      <c r="I34" s="9" t="s">
        <v>24</v>
      </c>
      <c r="J34" s="9" t="s">
        <v>25</v>
      </c>
      <c r="K34" s="10" t="s">
        <v>26</v>
      </c>
      <c r="L34" s="10" t="s">
        <v>27</v>
      </c>
      <c r="M34" s="9" t="s">
        <v>44</v>
      </c>
    </row>
    <row r="35" spans="1:13" x14ac:dyDescent="0.25">
      <c r="A35" s="7">
        <v>1</v>
      </c>
      <c r="B35" s="7">
        <v>1</v>
      </c>
      <c r="C35" s="7" t="s">
        <v>2</v>
      </c>
      <c r="D35" s="7">
        <f t="shared" ref="D35:D40" si="4">D25</f>
        <v>0</v>
      </c>
      <c r="E35" s="7" t="s">
        <v>3</v>
      </c>
      <c r="F35" s="7" t="str">
        <f t="shared" ref="F35:F40" si="5">F25</f>
        <v>Igralci</v>
      </c>
      <c r="G35" s="7" t="s">
        <v>32</v>
      </c>
      <c r="H35" s="7" t="s">
        <v>33</v>
      </c>
      <c r="I35" s="7" t="s">
        <v>34</v>
      </c>
      <c r="J35" s="7">
        <v>7</v>
      </c>
      <c r="K35" s="7">
        <v>100</v>
      </c>
      <c r="L35" s="7"/>
      <c r="M35" s="7" t="s">
        <v>45</v>
      </c>
    </row>
    <row r="36" spans="1:13" x14ac:dyDescent="0.25">
      <c r="A36" s="6">
        <v>2</v>
      </c>
      <c r="B36" s="6">
        <v>1</v>
      </c>
      <c r="C36" s="6" t="s">
        <v>2</v>
      </c>
      <c r="D36" s="6" t="str">
        <f t="shared" si="4"/>
        <v>Tone&amp;Jerca</v>
      </c>
      <c r="E36" s="6" t="s">
        <v>3</v>
      </c>
      <c r="F36" s="6" t="str">
        <f t="shared" si="5"/>
        <v>Tone&amp;Jerca</v>
      </c>
      <c r="G36" s="6" t="s">
        <v>32</v>
      </c>
      <c r="H36" s="6" t="s">
        <v>33</v>
      </c>
      <c r="I36" s="6" t="s">
        <v>35</v>
      </c>
      <c r="J36" s="6">
        <v>7</v>
      </c>
      <c r="K36" s="6">
        <v>100</v>
      </c>
      <c r="L36" s="6"/>
      <c r="M36" s="6">
        <f>IF($K$37&gt;K36, 2, IF(K35&lt;K36, 0, 1))</f>
        <v>1</v>
      </c>
    </row>
    <row r="37" spans="1:13" x14ac:dyDescent="0.25">
      <c r="A37" s="6">
        <v>3</v>
      </c>
      <c r="B37" s="6">
        <v>1</v>
      </c>
      <c r="C37" s="6" t="s">
        <v>2</v>
      </c>
      <c r="D37" s="6" t="str">
        <f t="shared" si="4"/>
        <v>Tone&amp;Jerca</v>
      </c>
      <c r="E37" s="6" t="s">
        <v>3</v>
      </c>
      <c r="F37" s="6" t="str">
        <f t="shared" si="5"/>
        <v>Tone&amp;Jerca</v>
      </c>
      <c r="G37" s="6" t="s">
        <v>36</v>
      </c>
      <c r="H37" s="6" t="s">
        <v>37</v>
      </c>
      <c r="I37" s="6" t="s">
        <v>38</v>
      </c>
      <c r="J37" s="6">
        <v>11</v>
      </c>
      <c r="K37" s="6">
        <v>100</v>
      </c>
      <c r="L37" s="6"/>
      <c r="M37" s="6">
        <f>IF($K$37&gt;K37, 2, IF($K$37&lt;K37, 0, 1))</f>
        <v>1</v>
      </c>
    </row>
    <row r="38" spans="1:13" x14ac:dyDescent="0.25">
      <c r="A38" s="6">
        <v>4</v>
      </c>
      <c r="B38" s="6">
        <v>1</v>
      </c>
      <c r="C38" s="6" t="s">
        <v>2</v>
      </c>
      <c r="D38" s="6" t="str">
        <f t="shared" si="4"/>
        <v>Tone&amp;Jerca</v>
      </c>
      <c r="E38" s="6" t="s">
        <v>3</v>
      </c>
      <c r="F38" s="6" t="str">
        <f t="shared" si="5"/>
        <v>Tone&amp;Jerca</v>
      </c>
      <c r="G38" s="6" t="s">
        <v>32</v>
      </c>
      <c r="H38" s="6" t="s">
        <v>33</v>
      </c>
      <c r="I38" s="6" t="s">
        <v>39</v>
      </c>
      <c r="J38" s="6">
        <v>8</v>
      </c>
      <c r="K38" s="6">
        <v>100</v>
      </c>
      <c r="L38" s="6"/>
      <c r="M38" s="6">
        <f>IF($K$37&gt;K38, 2, IF($K$37&lt;K38, 0, 1))</f>
        <v>1</v>
      </c>
    </row>
    <row r="39" spans="1:13" x14ac:dyDescent="0.25">
      <c r="A39" s="6">
        <v>5</v>
      </c>
      <c r="B39" s="6">
        <v>1</v>
      </c>
      <c r="C39" s="6" t="s">
        <v>2</v>
      </c>
      <c r="D39" s="6" t="str">
        <f t="shared" si="4"/>
        <v>Tone&amp;Jerca</v>
      </c>
      <c r="E39" s="6" t="s">
        <v>3</v>
      </c>
      <c r="F39" s="6" t="str">
        <f t="shared" si="5"/>
        <v>Tone&amp;Jerca</v>
      </c>
      <c r="G39" s="6" t="s">
        <v>40</v>
      </c>
      <c r="H39" s="6" t="s">
        <v>37</v>
      </c>
      <c r="I39" s="6" t="s">
        <v>41</v>
      </c>
      <c r="J39" s="6">
        <v>9</v>
      </c>
      <c r="K39" s="6">
        <v>100</v>
      </c>
      <c r="L39" s="6"/>
      <c r="M39" s="6">
        <f>IF($K$37&gt;K39, 2, IF($K$37&lt;K39, 0, 1))</f>
        <v>1</v>
      </c>
    </row>
    <row r="40" spans="1:13" x14ac:dyDescent="0.25">
      <c r="A40" s="6">
        <v>6</v>
      </c>
      <c r="B40" s="6">
        <v>1</v>
      </c>
      <c r="C40" s="6" t="s">
        <v>2</v>
      </c>
      <c r="D40" s="6" t="str">
        <f t="shared" si="4"/>
        <v>Tone&amp;Jerca</v>
      </c>
      <c r="E40" s="6" t="s">
        <v>3</v>
      </c>
      <c r="F40" s="6" t="str">
        <f t="shared" si="5"/>
        <v>Tone&amp;Jerca</v>
      </c>
      <c r="G40" s="6" t="s">
        <v>40</v>
      </c>
      <c r="H40" s="6" t="s">
        <v>37</v>
      </c>
      <c r="I40" s="6" t="s">
        <v>42</v>
      </c>
      <c r="J40" s="6">
        <v>9</v>
      </c>
      <c r="K40" s="6">
        <v>0</v>
      </c>
      <c r="L40" s="6"/>
      <c r="M40" s="6">
        <f>IF($K$37&gt;K40, 2, IF($K$37&lt;K40, 0, 1))</f>
        <v>2</v>
      </c>
    </row>
    <row r="41" spans="1:13" x14ac:dyDescent="0.25">
      <c r="L41" s="17" t="s">
        <v>46</v>
      </c>
      <c r="M41" s="18">
        <f>SUM(M36:M40)</f>
        <v>6</v>
      </c>
    </row>
    <row r="43" spans="1:13" x14ac:dyDescent="0.25">
      <c r="A43" s="9" t="s">
        <v>43</v>
      </c>
      <c r="B43" s="9" t="s">
        <v>4</v>
      </c>
      <c r="C43" s="9" t="s">
        <v>18</v>
      </c>
      <c r="D43" s="9" t="s">
        <v>19</v>
      </c>
      <c r="E43" s="9" t="s">
        <v>20</v>
      </c>
      <c r="F43" s="9" t="s">
        <v>21</v>
      </c>
      <c r="G43" s="9" t="s">
        <v>22</v>
      </c>
      <c r="H43" s="9" t="s">
        <v>23</v>
      </c>
      <c r="I43" s="9" t="s">
        <v>24</v>
      </c>
      <c r="J43" s="9" t="s">
        <v>25</v>
      </c>
      <c r="K43" s="10" t="s">
        <v>26</v>
      </c>
      <c r="L43" s="10" t="s">
        <v>27</v>
      </c>
      <c r="M43" s="9" t="s">
        <v>44</v>
      </c>
    </row>
    <row r="44" spans="1:13" x14ac:dyDescent="0.25">
      <c r="A44" s="6">
        <v>1</v>
      </c>
      <c r="B44" s="6">
        <v>1</v>
      </c>
      <c r="C44" s="6" t="str">
        <f t="shared" ref="C44:F49" si="6">C35</f>
        <v>NS</v>
      </c>
      <c r="D44" s="6">
        <f t="shared" si="6"/>
        <v>0</v>
      </c>
      <c r="E44" s="6" t="str">
        <f t="shared" si="6"/>
        <v>EW</v>
      </c>
      <c r="F44" s="6" t="str">
        <f t="shared" si="6"/>
        <v>Igralci</v>
      </c>
      <c r="G44" s="6" t="s">
        <v>32</v>
      </c>
      <c r="H44" s="6" t="s">
        <v>33</v>
      </c>
      <c r="I44" s="6" t="s">
        <v>34</v>
      </c>
      <c r="J44" s="6">
        <v>7</v>
      </c>
      <c r="K44" s="6">
        <v>100</v>
      </c>
      <c r="L44" s="6"/>
      <c r="M44" s="6">
        <f>IF($K$47&gt;K44, 2, IF($K$47&lt;K44, 0, 1))</f>
        <v>1</v>
      </c>
    </row>
    <row r="45" spans="1:13" x14ac:dyDescent="0.25">
      <c r="A45" s="7">
        <v>2</v>
      </c>
      <c r="B45" s="7">
        <v>1</v>
      </c>
      <c r="C45" s="7" t="str">
        <f t="shared" si="6"/>
        <v>NS</v>
      </c>
      <c r="D45" s="7" t="str">
        <f t="shared" si="6"/>
        <v>Tone&amp;Jerca</v>
      </c>
      <c r="E45" s="7" t="str">
        <f t="shared" si="6"/>
        <v>EW</v>
      </c>
      <c r="F45" s="7" t="str">
        <f t="shared" si="6"/>
        <v>Tone&amp;Jerca</v>
      </c>
      <c r="G45" s="7" t="s">
        <v>32</v>
      </c>
      <c r="H45" s="7" t="s">
        <v>33</v>
      </c>
      <c r="I45" s="7" t="s">
        <v>35</v>
      </c>
      <c r="J45" s="7">
        <v>7</v>
      </c>
      <c r="K45" s="7">
        <v>100</v>
      </c>
      <c r="L45" s="7"/>
      <c r="M45" s="7" t="s">
        <v>45</v>
      </c>
    </row>
    <row r="46" spans="1:13" x14ac:dyDescent="0.25">
      <c r="A46" s="6">
        <v>3</v>
      </c>
      <c r="B46" s="6">
        <v>1</v>
      </c>
      <c r="C46" s="6" t="str">
        <f t="shared" si="6"/>
        <v>NS</v>
      </c>
      <c r="D46" s="6" t="str">
        <f t="shared" si="6"/>
        <v>Tone&amp;Jerca</v>
      </c>
      <c r="E46" s="6" t="str">
        <f t="shared" si="6"/>
        <v>EW</v>
      </c>
      <c r="F46" s="6" t="str">
        <f t="shared" si="6"/>
        <v>Tone&amp;Jerca</v>
      </c>
      <c r="G46" s="6" t="s">
        <v>36</v>
      </c>
      <c r="H46" s="6" t="s">
        <v>37</v>
      </c>
      <c r="I46" s="6" t="s">
        <v>38</v>
      </c>
      <c r="J46" s="6">
        <v>11</v>
      </c>
      <c r="K46" s="6">
        <v>100</v>
      </c>
      <c r="L46" s="6"/>
      <c r="M46" s="6">
        <f>IF($K$47&gt;K46, 2, IF($K$47&lt;K46, 0, 1))</f>
        <v>1</v>
      </c>
    </row>
    <row r="47" spans="1:13" x14ac:dyDescent="0.25">
      <c r="A47" s="6">
        <v>4</v>
      </c>
      <c r="B47" s="6">
        <v>1</v>
      </c>
      <c r="C47" s="6" t="str">
        <f t="shared" si="6"/>
        <v>NS</v>
      </c>
      <c r="D47" s="6" t="str">
        <f t="shared" si="6"/>
        <v>Tone&amp;Jerca</v>
      </c>
      <c r="E47" s="6" t="str">
        <f t="shared" si="6"/>
        <v>EW</v>
      </c>
      <c r="F47" s="6" t="str">
        <f t="shared" si="6"/>
        <v>Tone&amp;Jerca</v>
      </c>
      <c r="G47" s="6" t="s">
        <v>32</v>
      </c>
      <c r="H47" s="6" t="s">
        <v>33</v>
      </c>
      <c r="I47" s="6" t="s">
        <v>39</v>
      </c>
      <c r="J47" s="6">
        <v>8</v>
      </c>
      <c r="K47" s="6">
        <v>100</v>
      </c>
      <c r="L47" s="6"/>
      <c r="M47" s="6">
        <f t="shared" ref="M47:M49" si="7">IF($K$47&gt;K47, 2, IF($K$47&lt;K47, 0, 1))</f>
        <v>1</v>
      </c>
    </row>
    <row r="48" spans="1:13" x14ac:dyDescent="0.25">
      <c r="A48" s="6">
        <v>5</v>
      </c>
      <c r="B48" s="6">
        <v>1</v>
      </c>
      <c r="C48" s="6" t="str">
        <f t="shared" si="6"/>
        <v>NS</v>
      </c>
      <c r="D48" s="6" t="str">
        <f t="shared" si="6"/>
        <v>Tone&amp;Jerca</v>
      </c>
      <c r="E48" s="6" t="str">
        <f t="shared" si="6"/>
        <v>EW</v>
      </c>
      <c r="F48" s="6" t="str">
        <f t="shared" si="6"/>
        <v>Tone&amp;Jerca</v>
      </c>
      <c r="G48" s="6" t="s">
        <v>40</v>
      </c>
      <c r="H48" s="6" t="s">
        <v>37</v>
      </c>
      <c r="I48" s="6" t="s">
        <v>41</v>
      </c>
      <c r="J48" s="6">
        <v>9</v>
      </c>
      <c r="K48" s="6">
        <v>100</v>
      </c>
      <c r="L48" s="6"/>
      <c r="M48" s="6">
        <f t="shared" si="7"/>
        <v>1</v>
      </c>
    </row>
    <row r="49" spans="1:13" x14ac:dyDescent="0.25">
      <c r="A49" s="6">
        <v>6</v>
      </c>
      <c r="B49" s="6">
        <v>1</v>
      </c>
      <c r="C49" s="6" t="str">
        <f t="shared" si="6"/>
        <v>NS</v>
      </c>
      <c r="D49" s="6" t="str">
        <f t="shared" si="6"/>
        <v>Tone&amp;Jerca</v>
      </c>
      <c r="E49" s="6" t="str">
        <f t="shared" si="6"/>
        <v>EW</v>
      </c>
      <c r="F49" s="6" t="str">
        <f t="shared" si="6"/>
        <v>Tone&amp;Jerca</v>
      </c>
      <c r="G49" s="6" t="s">
        <v>40</v>
      </c>
      <c r="H49" s="6" t="s">
        <v>37</v>
      </c>
      <c r="I49" s="6" t="s">
        <v>42</v>
      </c>
      <c r="J49" s="6">
        <v>9</v>
      </c>
      <c r="K49" s="6">
        <v>100</v>
      </c>
      <c r="L49" s="6"/>
      <c r="M49" s="6">
        <f t="shared" si="7"/>
        <v>1</v>
      </c>
    </row>
    <row r="50" spans="1:13" x14ac:dyDescent="0.25">
      <c r="L50" s="17" t="s">
        <v>46</v>
      </c>
      <c r="M50" s="18">
        <f>SUM(M44:M49)</f>
        <v>5</v>
      </c>
    </row>
    <row r="52" spans="1:13" x14ac:dyDescent="0.25">
      <c r="A52" s="9" t="s">
        <v>43</v>
      </c>
      <c r="B52" s="9" t="s">
        <v>4</v>
      </c>
      <c r="C52" s="9" t="s">
        <v>18</v>
      </c>
      <c r="D52" s="9" t="s">
        <v>19</v>
      </c>
      <c r="E52" s="9" t="s">
        <v>20</v>
      </c>
      <c r="F52" s="9" t="s">
        <v>21</v>
      </c>
      <c r="G52" s="9" t="s">
        <v>22</v>
      </c>
      <c r="H52" s="9" t="s">
        <v>23</v>
      </c>
      <c r="I52" s="9" t="s">
        <v>24</v>
      </c>
      <c r="J52" s="9" t="s">
        <v>25</v>
      </c>
      <c r="K52" s="10" t="s">
        <v>26</v>
      </c>
      <c r="L52" s="10" t="s">
        <v>27</v>
      </c>
      <c r="M52" s="9" t="s">
        <v>44</v>
      </c>
    </row>
    <row r="53" spans="1:13" x14ac:dyDescent="0.25">
      <c r="A53" s="6">
        <v>1</v>
      </c>
      <c r="B53" s="6">
        <v>1</v>
      </c>
      <c r="C53" s="6" t="str">
        <f t="shared" ref="C53:F58" si="8">C35</f>
        <v>NS</v>
      </c>
      <c r="D53" s="6">
        <f t="shared" si="8"/>
        <v>0</v>
      </c>
      <c r="E53" s="6" t="str">
        <f t="shared" si="8"/>
        <v>EW</v>
      </c>
      <c r="F53" s="6" t="str">
        <f t="shared" si="8"/>
        <v>Igralci</v>
      </c>
      <c r="G53" s="6" t="s">
        <v>32</v>
      </c>
      <c r="H53" s="6" t="s">
        <v>33</v>
      </c>
      <c r="I53" s="6" t="s">
        <v>34</v>
      </c>
      <c r="J53" s="6">
        <v>7</v>
      </c>
      <c r="K53" s="6">
        <v>450</v>
      </c>
      <c r="L53" s="6"/>
      <c r="M53" s="6">
        <f>IF($K$57&lt;K53, 2, IF($K$57&gt;K53, 0, 1))</f>
        <v>1</v>
      </c>
    </row>
    <row r="54" spans="1:13" x14ac:dyDescent="0.25">
      <c r="A54" s="6">
        <v>2</v>
      </c>
      <c r="B54" s="6">
        <v>1</v>
      </c>
      <c r="C54" s="6" t="str">
        <f t="shared" si="8"/>
        <v>NS</v>
      </c>
      <c r="D54" s="6" t="str">
        <f t="shared" si="8"/>
        <v>Tone&amp;Jerca</v>
      </c>
      <c r="E54" s="6" t="str">
        <f t="shared" si="8"/>
        <v>EW</v>
      </c>
      <c r="F54" s="6" t="str">
        <f t="shared" si="8"/>
        <v>Tone&amp;Jerca</v>
      </c>
      <c r="G54" s="6" t="s">
        <v>32</v>
      </c>
      <c r="H54" s="6" t="s">
        <v>33</v>
      </c>
      <c r="I54" s="6" t="s">
        <v>35</v>
      </c>
      <c r="J54" s="6">
        <v>7</v>
      </c>
      <c r="K54" s="6">
        <v>450</v>
      </c>
      <c r="L54" s="6"/>
      <c r="M54" s="6">
        <f>IF($K$57&lt;K54, 2, IF($K$57&gt;K54, 0, 1))</f>
        <v>1</v>
      </c>
    </row>
    <row r="55" spans="1:13" x14ac:dyDescent="0.25">
      <c r="A55" s="7">
        <v>3</v>
      </c>
      <c r="B55" s="7">
        <v>1</v>
      </c>
      <c r="C55" s="7" t="str">
        <f t="shared" si="8"/>
        <v>NS</v>
      </c>
      <c r="D55" s="7" t="str">
        <f t="shared" si="8"/>
        <v>Tone&amp;Jerca</v>
      </c>
      <c r="E55" s="7" t="str">
        <f t="shared" si="8"/>
        <v>EW</v>
      </c>
      <c r="F55" s="7" t="str">
        <f t="shared" si="8"/>
        <v>Tone&amp;Jerca</v>
      </c>
      <c r="G55" s="7" t="s">
        <v>36</v>
      </c>
      <c r="H55" s="7" t="s">
        <v>37</v>
      </c>
      <c r="I55" s="7" t="s">
        <v>38</v>
      </c>
      <c r="J55" s="7">
        <v>11</v>
      </c>
      <c r="K55" s="7">
        <v>450</v>
      </c>
      <c r="L55" s="7"/>
      <c r="M55" s="7" t="s">
        <v>45</v>
      </c>
    </row>
    <row r="56" spans="1:13" x14ac:dyDescent="0.25">
      <c r="A56" s="6">
        <v>4</v>
      </c>
      <c r="B56" s="6">
        <v>1</v>
      </c>
      <c r="C56" s="6" t="str">
        <f t="shared" si="8"/>
        <v>NS</v>
      </c>
      <c r="D56" s="6" t="str">
        <f t="shared" si="8"/>
        <v>Tone&amp;Jerca</v>
      </c>
      <c r="E56" s="6" t="str">
        <f t="shared" si="8"/>
        <v>EW</v>
      </c>
      <c r="F56" s="6" t="str">
        <f t="shared" si="8"/>
        <v>Tone&amp;Jerca</v>
      </c>
      <c r="G56" s="6" t="s">
        <v>32</v>
      </c>
      <c r="H56" s="6" t="s">
        <v>33</v>
      </c>
      <c r="I56" s="6" t="s">
        <v>39</v>
      </c>
      <c r="J56" s="6">
        <v>8</v>
      </c>
      <c r="K56" s="6">
        <v>450</v>
      </c>
      <c r="L56" s="6"/>
      <c r="M56" s="6">
        <f>IF($K$57&gt;K56, 2, IF($K$57&lt;K56, 0, 1))</f>
        <v>1</v>
      </c>
    </row>
    <row r="57" spans="1:13" x14ac:dyDescent="0.25">
      <c r="A57" s="6">
        <v>5</v>
      </c>
      <c r="B57" s="6">
        <v>1</v>
      </c>
      <c r="C57" s="6" t="str">
        <f t="shared" si="8"/>
        <v>NS</v>
      </c>
      <c r="D57" s="6" t="str">
        <f t="shared" si="8"/>
        <v>Tone&amp;Jerca</v>
      </c>
      <c r="E57" s="6" t="str">
        <f t="shared" si="8"/>
        <v>EW</v>
      </c>
      <c r="F57" s="6" t="str">
        <f t="shared" si="8"/>
        <v>Tone&amp;Jerca</v>
      </c>
      <c r="G57" s="6" t="s">
        <v>40</v>
      </c>
      <c r="H57" s="6" t="s">
        <v>37</v>
      </c>
      <c r="I57" s="6" t="s">
        <v>41</v>
      </c>
      <c r="J57" s="6">
        <v>9</v>
      </c>
      <c r="K57" s="6">
        <v>450</v>
      </c>
      <c r="L57" s="6"/>
      <c r="M57" s="6">
        <f>IF($K$57&lt;K57, 2, IF($K$57&gt;K57, 0, 1))</f>
        <v>1</v>
      </c>
    </row>
    <row r="58" spans="1:13" x14ac:dyDescent="0.25">
      <c r="A58" s="6">
        <v>6</v>
      </c>
      <c r="B58" s="6">
        <v>1</v>
      </c>
      <c r="C58" s="6" t="str">
        <f t="shared" si="8"/>
        <v>NS</v>
      </c>
      <c r="D58" s="6" t="str">
        <f t="shared" si="8"/>
        <v>Tone&amp;Jerca</v>
      </c>
      <c r="E58" s="6" t="str">
        <f t="shared" si="8"/>
        <v>EW</v>
      </c>
      <c r="F58" s="6" t="str">
        <f t="shared" si="8"/>
        <v>Tone&amp;Jerca</v>
      </c>
      <c r="G58" s="6" t="s">
        <v>40</v>
      </c>
      <c r="H58" s="6" t="s">
        <v>37</v>
      </c>
      <c r="I58" s="6" t="s">
        <v>42</v>
      </c>
      <c r="J58" s="6">
        <v>9</v>
      </c>
      <c r="K58" s="6">
        <v>450</v>
      </c>
      <c r="L58" s="6"/>
      <c r="M58" s="6">
        <f>IF($K$57&lt;K58, 2, IF($K$57&gt;K58, 0, 1))</f>
        <v>1</v>
      </c>
    </row>
    <row r="59" spans="1:13" x14ac:dyDescent="0.25">
      <c r="L59" s="17" t="s">
        <v>46</v>
      </c>
      <c r="M59" s="18">
        <f>SUM(M53:M58)</f>
        <v>5</v>
      </c>
    </row>
    <row r="61" spans="1:13" x14ac:dyDescent="0.25">
      <c r="A61" s="9" t="s">
        <v>43</v>
      </c>
      <c r="B61" s="9" t="s">
        <v>4</v>
      </c>
      <c r="C61" s="9" t="s">
        <v>18</v>
      </c>
      <c r="D61" s="9" t="s">
        <v>19</v>
      </c>
      <c r="E61" s="9" t="s">
        <v>20</v>
      </c>
      <c r="F61" s="9" t="s">
        <v>21</v>
      </c>
      <c r="G61" s="9" t="s">
        <v>22</v>
      </c>
      <c r="H61" s="9" t="s">
        <v>23</v>
      </c>
      <c r="I61" s="9" t="s">
        <v>24</v>
      </c>
      <c r="J61" s="9" t="s">
        <v>25</v>
      </c>
      <c r="K61" s="10" t="s">
        <v>26</v>
      </c>
      <c r="L61" s="10" t="s">
        <v>27</v>
      </c>
      <c r="M61" s="9" t="s">
        <v>44</v>
      </c>
    </row>
    <row r="62" spans="1:13" x14ac:dyDescent="0.25">
      <c r="A62" s="6">
        <v>1</v>
      </c>
      <c r="B62" s="6">
        <v>1</v>
      </c>
      <c r="C62" s="6" t="str">
        <f t="shared" ref="C62:F67" si="9">C35</f>
        <v>NS</v>
      </c>
      <c r="D62" s="6">
        <f t="shared" si="9"/>
        <v>0</v>
      </c>
      <c r="E62" s="6" t="str">
        <f t="shared" si="9"/>
        <v>EW</v>
      </c>
      <c r="F62" s="6" t="str">
        <f t="shared" si="9"/>
        <v>Igralci</v>
      </c>
      <c r="G62" s="6" t="s">
        <v>32</v>
      </c>
      <c r="H62" s="6" t="s">
        <v>33</v>
      </c>
      <c r="I62" s="6" t="s">
        <v>34</v>
      </c>
      <c r="J62" s="6">
        <v>7</v>
      </c>
      <c r="K62" s="6">
        <v>50</v>
      </c>
      <c r="L62" s="6"/>
      <c r="M62" s="6">
        <f>IF($K$67&lt;K62, 2, IF($K$67&gt;K62, 0, 1))</f>
        <v>1</v>
      </c>
    </row>
    <row r="63" spans="1:13" x14ac:dyDescent="0.25">
      <c r="A63" s="6">
        <v>2</v>
      </c>
      <c r="B63" s="6">
        <v>1</v>
      </c>
      <c r="C63" s="6" t="str">
        <f t="shared" si="9"/>
        <v>NS</v>
      </c>
      <c r="D63" s="6" t="str">
        <f t="shared" si="9"/>
        <v>Tone&amp;Jerca</v>
      </c>
      <c r="E63" s="6" t="str">
        <f t="shared" si="9"/>
        <v>EW</v>
      </c>
      <c r="F63" s="6" t="str">
        <f t="shared" si="9"/>
        <v>Tone&amp;Jerca</v>
      </c>
      <c r="G63" s="6" t="s">
        <v>32</v>
      </c>
      <c r="H63" s="6" t="s">
        <v>33</v>
      </c>
      <c r="I63" s="6" t="s">
        <v>35</v>
      </c>
      <c r="J63" s="6">
        <v>7</v>
      </c>
      <c r="K63" s="6">
        <v>50</v>
      </c>
      <c r="L63" s="6"/>
      <c r="M63" s="6">
        <f t="shared" ref="M63:M64" si="10">IF($K$67&lt;K63, 2, IF($K$67&gt;K63, 0, 1))</f>
        <v>1</v>
      </c>
    </row>
    <row r="64" spans="1:13" x14ac:dyDescent="0.25">
      <c r="A64" s="16">
        <v>3</v>
      </c>
      <c r="B64" s="16">
        <v>1</v>
      </c>
      <c r="C64" s="16" t="str">
        <f t="shared" si="9"/>
        <v>NS</v>
      </c>
      <c r="D64" s="16" t="str">
        <f t="shared" si="9"/>
        <v>Tone&amp;Jerca</v>
      </c>
      <c r="E64" s="16" t="str">
        <f t="shared" si="9"/>
        <v>EW</v>
      </c>
      <c r="F64" s="16" t="str">
        <f t="shared" si="9"/>
        <v>Tone&amp;Jerca</v>
      </c>
      <c r="G64" s="16" t="s">
        <v>36</v>
      </c>
      <c r="H64" s="16" t="s">
        <v>37</v>
      </c>
      <c r="I64" s="16" t="s">
        <v>38</v>
      </c>
      <c r="J64" s="16">
        <v>11</v>
      </c>
      <c r="K64" s="16">
        <v>50</v>
      </c>
      <c r="L64" s="16"/>
      <c r="M64" s="6">
        <f t="shared" si="10"/>
        <v>1</v>
      </c>
    </row>
    <row r="65" spans="1:13" x14ac:dyDescent="0.25">
      <c r="A65" s="7">
        <v>4</v>
      </c>
      <c r="B65" s="7">
        <v>1</v>
      </c>
      <c r="C65" s="7" t="str">
        <f t="shared" si="9"/>
        <v>NS</v>
      </c>
      <c r="D65" s="7" t="str">
        <f t="shared" si="9"/>
        <v>Tone&amp;Jerca</v>
      </c>
      <c r="E65" s="7" t="str">
        <f t="shared" si="9"/>
        <v>EW</v>
      </c>
      <c r="F65" s="7" t="str">
        <f t="shared" si="9"/>
        <v>Tone&amp;Jerca</v>
      </c>
      <c r="G65" s="7" t="s">
        <v>32</v>
      </c>
      <c r="H65" s="7" t="s">
        <v>33</v>
      </c>
      <c r="I65" s="7" t="s">
        <v>39</v>
      </c>
      <c r="J65" s="7">
        <v>8</v>
      </c>
      <c r="K65" s="7">
        <v>50</v>
      </c>
      <c r="L65" s="7"/>
      <c r="M65" s="7" t="s">
        <v>45</v>
      </c>
    </row>
    <row r="66" spans="1:13" x14ac:dyDescent="0.25">
      <c r="A66" s="6">
        <v>5</v>
      </c>
      <c r="B66" s="6">
        <v>1</v>
      </c>
      <c r="C66" s="6" t="str">
        <f t="shared" si="9"/>
        <v>NS</v>
      </c>
      <c r="D66" s="6" t="str">
        <f t="shared" si="9"/>
        <v>Tone&amp;Jerca</v>
      </c>
      <c r="E66" s="6" t="str">
        <f t="shared" si="9"/>
        <v>EW</v>
      </c>
      <c r="F66" s="6" t="str">
        <f t="shared" si="9"/>
        <v>Tone&amp;Jerca</v>
      </c>
      <c r="G66" s="6" t="s">
        <v>40</v>
      </c>
      <c r="H66" s="6" t="s">
        <v>37</v>
      </c>
      <c r="I66" s="6" t="s">
        <v>41</v>
      </c>
      <c r="J66" s="6">
        <v>9</v>
      </c>
      <c r="K66" s="6">
        <v>50</v>
      </c>
      <c r="L66" s="6"/>
      <c r="M66" s="6">
        <f>IF($K$67&lt;K66, 2, IF($K$67&gt;K66, 0, 1))</f>
        <v>1</v>
      </c>
    </row>
    <row r="67" spans="1:13" x14ac:dyDescent="0.25">
      <c r="A67" s="6">
        <v>6</v>
      </c>
      <c r="B67" s="6">
        <v>1</v>
      </c>
      <c r="C67" s="6" t="str">
        <f t="shared" si="9"/>
        <v>NS</v>
      </c>
      <c r="D67" s="6" t="str">
        <f t="shared" si="9"/>
        <v>Tone&amp;Jerca</v>
      </c>
      <c r="E67" s="6" t="str">
        <f t="shared" si="9"/>
        <v>EW</v>
      </c>
      <c r="F67" s="6" t="str">
        <f t="shared" si="9"/>
        <v>Tone&amp;Jerca</v>
      </c>
      <c r="G67" s="6" t="s">
        <v>40</v>
      </c>
      <c r="H67" s="6" t="s">
        <v>37</v>
      </c>
      <c r="I67" s="6" t="s">
        <v>42</v>
      </c>
      <c r="J67" s="6">
        <v>9</v>
      </c>
      <c r="K67" s="6">
        <v>50</v>
      </c>
      <c r="L67" s="6"/>
      <c r="M67" s="6">
        <f>IF($K$67&lt;K67, 2, IF($K$67&gt;K67, 0, 1))</f>
        <v>1</v>
      </c>
    </row>
    <row r="68" spans="1:13" x14ac:dyDescent="0.25">
      <c r="L68" s="17" t="s">
        <v>46</v>
      </c>
      <c r="M68" s="18">
        <f>SUM(M62:M67)</f>
        <v>5</v>
      </c>
    </row>
    <row r="70" spans="1:13" x14ac:dyDescent="0.25">
      <c r="A70" s="9" t="s">
        <v>43</v>
      </c>
      <c r="B70" s="9" t="s">
        <v>4</v>
      </c>
      <c r="C70" s="9" t="s">
        <v>18</v>
      </c>
      <c r="D70" s="9" t="s">
        <v>19</v>
      </c>
      <c r="E70" s="9" t="s">
        <v>20</v>
      </c>
      <c r="F70" s="9" t="s">
        <v>21</v>
      </c>
      <c r="G70" s="9" t="s">
        <v>22</v>
      </c>
      <c r="H70" s="9" t="s">
        <v>23</v>
      </c>
      <c r="I70" s="9" t="s">
        <v>24</v>
      </c>
      <c r="J70" s="9" t="s">
        <v>25</v>
      </c>
      <c r="K70" s="10" t="s">
        <v>26</v>
      </c>
      <c r="L70" s="10" t="s">
        <v>27</v>
      </c>
      <c r="M70" s="9" t="s">
        <v>44</v>
      </c>
    </row>
    <row r="71" spans="1:13" x14ac:dyDescent="0.25">
      <c r="A71" s="6">
        <v>1</v>
      </c>
      <c r="B71" s="6">
        <v>1</v>
      </c>
      <c r="C71" s="6" t="str">
        <f t="shared" ref="C71:F76" si="11">C35</f>
        <v>NS</v>
      </c>
      <c r="D71" s="6">
        <f t="shared" si="11"/>
        <v>0</v>
      </c>
      <c r="E71" s="6" t="str">
        <f t="shared" si="11"/>
        <v>EW</v>
      </c>
      <c r="F71" s="6" t="str">
        <f t="shared" si="11"/>
        <v>Igralci</v>
      </c>
      <c r="G71" s="6" t="s">
        <v>32</v>
      </c>
      <c r="H71" s="6" t="s">
        <v>33</v>
      </c>
      <c r="I71" s="6" t="s">
        <v>34</v>
      </c>
      <c r="J71" s="6">
        <v>7</v>
      </c>
      <c r="K71" s="6">
        <v>140</v>
      </c>
      <c r="L71" s="6"/>
      <c r="M71" s="6">
        <f>IF($K$77&lt;K71, 2, IF($K$77&gt;K71, 0, 1))</f>
        <v>2</v>
      </c>
    </row>
    <row r="72" spans="1:13" x14ac:dyDescent="0.25">
      <c r="A72" s="6">
        <v>2</v>
      </c>
      <c r="B72" s="6">
        <v>1</v>
      </c>
      <c r="C72" s="6" t="str">
        <f t="shared" si="11"/>
        <v>NS</v>
      </c>
      <c r="D72" s="6" t="str">
        <f t="shared" si="11"/>
        <v>Tone&amp;Jerca</v>
      </c>
      <c r="E72" s="6" t="str">
        <f t="shared" si="11"/>
        <v>EW</v>
      </c>
      <c r="F72" s="6" t="str">
        <f t="shared" si="11"/>
        <v>Tone&amp;Jerca</v>
      </c>
      <c r="G72" s="6" t="s">
        <v>32</v>
      </c>
      <c r="H72" s="6" t="s">
        <v>33</v>
      </c>
      <c r="I72" s="6" t="s">
        <v>35</v>
      </c>
      <c r="J72" s="6">
        <v>7</v>
      </c>
      <c r="K72" s="6">
        <v>140</v>
      </c>
      <c r="L72" s="6"/>
      <c r="M72" s="6">
        <f>IF($K$77&lt;K72, 2, IF($K$77&gt;K72, 0, 1))</f>
        <v>2</v>
      </c>
    </row>
    <row r="73" spans="1:13" x14ac:dyDescent="0.25">
      <c r="A73" s="16">
        <v>3</v>
      </c>
      <c r="B73" s="16">
        <v>1</v>
      </c>
      <c r="C73" s="16" t="str">
        <f t="shared" si="11"/>
        <v>NS</v>
      </c>
      <c r="D73" s="16" t="str">
        <f t="shared" si="11"/>
        <v>Tone&amp;Jerca</v>
      </c>
      <c r="E73" s="16" t="str">
        <f t="shared" si="11"/>
        <v>EW</v>
      </c>
      <c r="F73" s="16" t="str">
        <f t="shared" si="11"/>
        <v>Tone&amp;Jerca</v>
      </c>
      <c r="G73" s="16" t="s">
        <v>36</v>
      </c>
      <c r="H73" s="16" t="s">
        <v>37</v>
      </c>
      <c r="I73" s="16" t="s">
        <v>38</v>
      </c>
      <c r="J73" s="16">
        <v>11</v>
      </c>
      <c r="K73" s="6">
        <v>140</v>
      </c>
      <c r="L73" s="16"/>
      <c r="M73" s="6">
        <f>IF($K$77&lt;K73, 2, IF($K$77&gt;K73, 0, 1))</f>
        <v>2</v>
      </c>
    </row>
    <row r="74" spans="1:13" x14ac:dyDescent="0.25">
      <c r="A74" s="6">
        <v>4</v>
      </c>
      <c r="B74" s="6">
        <v>1</v>
      </c>
      <c r="C74" s="6" t="str">
        <f t="shared" si="11"/>
        <v>NS</v>
      </c>
      <c r="D74" s="6" t="str">
        <f t="shared" si="11"/>
        <v>Tone&amp;Jerca</v>
      </c>
      <c r="E74" s="6" t="str">
        <f t="shared" si="11"/>
        <v>EW</v>
      </c>
      <c r="F74" s="6" t="str">
        <f t="shared" si="11"/>
        <v>Tone&amp;Jerca</v>
      </c>
      <c r="G74" s="6" t="s">
        <v>32</v>
      </c>
      <c r="H74" s="6" t="s">
        <v>33</v>
      </c>
      <c r="I74" s="6" t="s">
        <v>39</v>
      </c>
      <c r="J74" s="6">
        <v>8</v>
      </c>
      <c r="K74" s="6">
        <v>140</v>
      </c>
      <c r="L74" s="6"/>
      <c r="M74" s="6">
        <f>IF($K$77&lt;K74, 2, IF($K$77&gt;K74, 0, 1))</f>
        <v>2</v>
      </c>
    </row>
    <row r="75" spans="1:13" x14ac:dyDescent="0.25">
      <c r="A75" s="7">
        <v>5</v>
      </c>
      <c r="B75" s="7">
        <v>1</v>
      </c>
      <c r="C75" s="7" t="str">
        <f t="shared" si="11"/>
        <v>NS</v>
      </c>
      <c r="D75" s="7" t="str">
        <f t="shared" si="11"/>
        <v>Tone&amp;Jerca</v>
      </c>
      <c r="E75" s="7" t="str">
        <f t="shared" si="11"/>
        <v>EW</v>
      </c>
      <c r="F75" s="7" t="str">
        <f t="shared" si="11"/>
        <v>Tone&amp;Jerca</v>
      </c>
      <c r="G75" s="7" t="s">
        <v>40</v>
      </c>
      <c r="H75" s="7" t="s">
        <v>37</v>
      </c>
      <c r="I75" s="7" t="s">
        <v>41</v>
      </c>
      <c r="J75" s="7">
        <v>9</v>
      </c>
      <c r="K75" s="7">
        <v>140</v>
      </c>
      <c r="L75" s="7"/>
      <c r="M75" s="7" t="s">
        <v>45</v>
      </c>
    </row>
    <row r="76" spans="1:13" x14ac:dyDescent="0.25">
      <c r="A76" s="6">
        <v>6</v>
      </c>
      <c r="B76" s="6">
        <v>1</v>
      </c>
      <c r="C76" s="6" t="str">
        <f t="shared" si="11"/>
        <v>NS</v>
      </c>
      <c r="D76" s="6" t="str">
        <f t="shared" si="11"/>
        <v>Tone&amp;Jerca</v>
      </c>
      <c r="E76" s="6" t="str">
        <f t="shared" si="11"/>
        <v>EW</v>
      </c>
      <c r="F76" s="6" t="str">
        <f t="shared" si="11"/>
        <v>Tone&amp;Jerca</v>
      </c>
      <c r="G76" s="6" t="s">
        <v>40</v>
      </c>
      <c r="H76" s="6" t="s">
        <v>37</v>
      </c>
      <c r="I76" s="6" t="s">
        <v>42</v>
      </c>
      <c r="J76" s="6">
        <v>9</v>
      </c>
      <c r="K76" s="6">
        <v>140</v>
      </c>
      <c r="L76" s="6"/>
      <c r="M76" s="6">
        <f>IF($K$77&lt;K76, 2, IF($K$77&gt;K76, 0, 1))</f>
        <v>2</v>
      </c>
    </row>
    <row r="77" spans="1:13" x14ac:dyDescent="0.25">
      <c r="L77" s="17" t="s">
        <v>46</v>
      </c>
      <c r="M77" s="18">
        <f>SUM(M71:M76)</f>
        <v>10</v>
      </c>
    </row>
    <row r="79" spans="1:13" x14ac:dyDescent="0.25">
      <c r="A79" s="9" t="s">
        <v>43</v>
      </c>
      <c r="B79" s="9" t="s">
        <v>4</v>
      </c>
      <c r="C79" s="9" t="s">
        <v>18</v>
      </c>
      <c r="D79" s="9" t="s">
        <v>19</v>
      </c>
      <c r="E79" s="9" t="s">
        <v>20</v>
      </c>
      <c r="F79" s="9" t="s">
        <v>21</v>
      </c>
      <c r="G79" s="9" t="s">
        <v>22</v>
      </c>
      <c r="H79" s="9" t="s">
        <v>23</v>
      </c>
      <c r="I79" s="9" t="s">
        <v>24</v>
      </c>
      <c r="J79" s="9" t="s">
        <v>25</v>
      </c>
      <c r="K79" s="10" t="s">
        <v>26</v>
      </c>
      <c r="L79" s="10" t="s">
        <v>27</v>
      </c>
      <c r="M79" s="9" t="s">
        <v>44</v>
      </c>
    </row>
    <row r="80" spans="1:13" x14ac:dyDescent="0.25">
      <c r="A80" s="6">
        <v>1</v>
      </c>
      <c r="B80" s="6">
        <v>1</v>
      </c>
      <c r="C80" s="6" t="str">
        <f t="shared" ref="C80:F85" si="12">C35</f>
        <v>NS</v>
      </c>
      <c r="D80" s="6">
        <f t="shared" si="12"/>
        <v>0</v>
      </c>
      <c r="E80" s="6" t="str">
        <f t="shared" si="12"/>
        <v>EW</v>
      </c>
      <c r="F80" s="6" t="str">
        <f t="shared" si="12"/>
        <v>Igralci</v>
      </c>
      <c r="G80" s="6" t="s">
        <v>32</v>
      </c>
      <c r="H80" s="6" t="s">
        <v>33</v>
      </c>
      <c r="I80" s="6" t="s">
        <v>34</v>
      </c>
      <c r="J80" s="6">
        <v>7</v>
      </c>
      <c r="K80" s="6">
        <v>140</v>
      </c>
      <c r="L80" s="6"/>
      <c r="M80" s="6">
        <f>IF($K$87&lt;K80, 2, IF($K$87&gt;K80, 0, 1))</f>
        <v>2</v>
      </c>
    </row>
    <row r="81" spans="1:16" x14ac:dyDescent="0.25">
      <c r="A81" s="6">
        <v>2</v>
      </c>
      <c r="B81" s="6">
        <v>1</v>
      </c>
      <c r="C81" s="6" t="str">
        <f t="shared" si="12"/>
        <v>NS</v>
      </c>
      <c r="D81" s="6" t="str">
        <f t="shared" si="12"/>
        <v>Tone&amp;Jerca</v>
      </c>
      <c r="E81" s="6" t="str">
        <f t="shared" si="12"/>
        <v>EW</v>
      </c>
      <c r="F81" s="6" t="str">
        <f t="shared" si="12"/>
        <v>Tone&amp;Jerca</v>
      </c>
      <c r="G81" s="6" t="s">
        <v>32</v>
      </c>
      <c r="H81" s="6" t="s">
        <v>33</v>
      </c>
      <c r="I81" s="6" t="s">
        <v>35</v>
      </c>
      <c r="J81" s="6">
        <v>7</v>
      </c>
      <c r="K81" s="6">
        <v>140</v>
      </c>
      <c r="L81" s="6"/>
      <c r="M81" s="6">
        <f>IF($K$87&lt;K81, 2, IF($K$87&gt;K81, 0, 1))</f>
        <v>2</v>
      </c>
    </row>
    <row r="82" spans="1:16" x14ac:dyDescent="0.25">
      <c r="A82" s="16">
        <v>3</v>
      </c>
      <c r="B82" s="16">
        <v>1</v>
      </c>
      <c r="C82" s="16" t="str">
        <f t="shared" si="12"/>
        <v>NS</v>
      </c>
      <c r="D82" s="16" t="str">
        <f t="shared" si="12"/>
        <v>Tone&amp;Jerca</v>
      </c>
      <c r="E82" s="16" t="str">
        <f t="shared" si="12"/>
        <v>EW</v>
      </c>
      <c r="F82" s="16" t="str">
        <f t="shared" si="12"/>
        <v>Tone&amp;Jerca</v>
      </c>
      <c r="G82" s="16" t="s">
        <v>36</v>
      </c>
      <c r="H82" s="16" t="s">
        <v>37</v>
      </c>
      <c r="I82" s="16" t="s">
        <v>38</v>
      </c>
      <c r="J82" s="16">
        <v>11</v>
      </c>
      <c r="K82" s="6">
        <v>140</v>
      </c>
      <c r="L82" s="16"/>
      <c r="M82" s="6">
        <f>IF($K$87&lt;K82, 2, IF($K$87&gt;K82, 0, 1))</f>
        <v>2</v>
      </c>
    </row>
    <row r="83" spans="1:16" x14ac:dyDescent="0.25">
      <c r="A83" s="6">
        <v>4</v>
      </c>
      <c r="B83" s="6">
        <v>1</v>
      </c>
      <c r="C83" s="6" t="str">
        <f t="shared" si="12"/>
        <v>NS</v>
      </c>
      <c r="D83" s="6" t="str">
        <f t="shared" si="12"/>
        <v>Tone&amp;Jerca</v>
      </c>
      <c r="E83" s="6" t="str">
        <f t="shared" si="12"/>
        <v>EW</v>
      </c>
      <c r="F83" s="6" t="str">
        <f t="shared" si="12"/>
        <v>Tone&amp;Jerca</v>
      </c>
      <c r="G83" s="6" t="s">
        <v>32</v>
      </c>
      <c r="H83" s="6" t="s">
        <v>33</v>
      </c>
      <c r="I83" s="6" t="s">
        <v>39</v>
      </c>
      <c r="J83" s="6">
        <v>8</v>
      </c>
      <c r="K83" s="6">
        <v>140</v>
      </c>
      <c r="L83" s="6"/>
      <c r="M83" s="6">
        <f>IF($K$87&gt;K83, 2, IF($K$87&lt;K83, 0, 1))</f>
        <v>0</v>
      </c>
    </row>
    <row r="84" spans="1:16" x14ac:dyDescent="0.25">
      <c r="A84" s="16">
        <v>5</v>
      </c>
      <c r="B84" s="16">
        <v>1</v>
      </c>
      <c r="C84" s="16" t="str">
        <f t="shared" si="12"/>
        <v>NS</v>
      </c>
      <c r="D84" s="16" t="str">
        <f t="shared" si="12"/>
        <v>Tone&amp;Jerca</v>
      </c>
      <c r="E84" s="16" t="str">
        <f t="shared" si="12"/>
        <v>EW</v>
      </c>
      <c r="F84" s="16" t="str">
        <f t="shared" si="12"/>
        <v>Tone&amp;Jerca</v>
      </c>
      <c r="G84" s="16" t="s">
        <v>40</v>
      </c>
      <c r="H84" s="16" t="s">
        <v>37</v>
      </c>
      <c r="I84" s="16" t="s">
        <v>41</v>
      </c>
      <c r="J84" s="16">
        <v>9</v>
      </c>
      <c r="K84" s="6">
        <v>50</v>
      </c>
      <c r="L84" s="16"/>
      <c r="M84" s="6">
        <f>IF($K$87&lt;K84, 2, IF($K$87&gt;K84, 0, 1))</f>
        <v>2</v>
      </c>
    </row>
    <row r="85" spans="1:16" x14ac:dyDescent="0.25">
      <c r="A85" s="7">
        <v>6</v>
      </c>
      <c r="B85" s="7">
        <v>1</v>
      </c>
      <c r="C85" s="7" t="str">
        <f t="shared" si="12"/>
        <v>NS</v>
      </c>
      <c r="D85" s="7" t="str">
        <f t="shared" si="12"/>
        <v>Tone&amp;Jerca</v>
      </c>
      <c r="E85" s="7" t="str">
        <f t="shared" si="12"/>
        <v>EW</v>
      </c>
      <c r="F85" s="7" t="str">
        <f t="shared" si="12"/>
        <v>Tone&amp;Jerca</v>
      </c>
      <c r="G85" s="7" t="s">
        <v>40</v>
      </c>
      <c r="H85" s="7" t="s">
        <v>37</v>
      </c>
      <c r="I85" s="7" t="s">
        <v>42</v>
      </c>
      <c r="J85" s="7">
        <v>9</v>
      </c>
      <c r="K85" s="7">
        <v>140</v>
      </c>
      <c r="L85" s="7"/>
      <c r="M85" s="7" t="s">
        <v>45</v>
      </c>
    </row>
    <row r="86" spans="1:16" x14ac:dyDescent="0.25">
      <c r="L86" s="17" t="s">
        <v>46</v>
      </c>
      <c r="M86" s="18">
        <f>SUM(M80:M85)</f>
        <v>8</v>
      </c>
    </row>
    <row r="88" spans="1:16" ht="21" x14ac:dyDescent="0.35">
      <c r="A88" s="8" t="s">
        <v>53</v>
      </c>
    </row>
    <row r="90" spans="1:16" x14ac:dyDescent="0.25">
      <c r="A90" s="9" t="s">
        <v>17</v>
      </c>
      <c r="B90" s="9" t="s">
        <v>4</v>
      </c>
      <c r="C90" s="9" t="s">
        <v>18</v>
      </c>
      <c r="D90" s="9" t="s">
        <v>19</v>
      </c>
      <c r="E90" s="9" t="s">
        <v>20</v>
      </c>
      <c r="F90" s="9" t="s">
        <v>21</v>
      </c>
      <c r="G90" s="9" t="s">
        <v>22</v>
      </c>
      <c r="H90" s="9" t="s">
        <v>23</v>
      </c>
      <c r="I90" s="9" t="s">
        <v>24</v>
      </c>
      <c r="J90" s="9" t="s">
        <v>25</v>
      </c>
      <c r="K90" s="10" t="s">
        <v>26</v>
      </c>
      <c r="L90" s="10" t="s">
        <v>27</v>
      </c>
      <c r="M90" s="9" t="s">
        <v>28</v>
      </c>
      <c r="N90" s="11" t="s">
        <v>29</v>
      </c>
      <c r="O90" s="12" t="s">
        <v>30</v>
      </c>
      <c r="P90" s="9" t="s">
        <v>31</v>
      </c>
    </row>
    <row r="91" spans="1:16" x14ac:dyDescent="0.25">
      <c r="A91" s="6">
        <v>1</v>
      </c>
      <c r="B91" s="6">
        <v>2</v>
      </c>
      <c r="C91" s="6" t="s">
        <v>2</v>
      </c>
      <c r="D91" s="6">
        <f>B64</f>
        <v>1</v>
      </c>
      <c r="E91" s="6" t="s">
        <v>3</v>
      </c>
      <c r="F91" s="6">
        <f>B65</f>
        <v>1</v>
      </c>
      <c r="G91" s="6" t="s">
        <v>32</v>
      </c>
      <c r="H91" s="6" t="s">
        <v>33</v>
      </c>
      <c r="I91" s="6" t="s">
        <v>34</v>
      </c>
      <c r="J91" s="6">
        <v>7</v>
      </c>
      <c r="K91" s="6">
        <v>100</v>
      </c>
      <c r="L91" s="6"/>
      <c r="M91" s="6">
        <f>M107</f>
        <v>5</v>
      </c>
      <c r="N91" s="6">
        <f>10-M91</f>
        <v>5</v>
      </c>
      <c r="O91" s="13">
        <f t="shared" ref="O91:O96" si="13">M91/12</f>
        <v>0.41666666666666669</v>
      </c>
      <c r="P91" s="13">
        <f>100%-O91</f>
        <v>0.58333333333333326</v>
      </c>
    </row>
    <row r="92" spans="1:16" x14ac:dyDescent="0.25">
      <c r="A92" s="6">
        <v>2</v>
      </c>
      <c r="B92" s="6">
        <v>2</v>
      </c>
      <c r="C92" s="6" t="s">
        <v>2</v>
      </c>
      <c r="D92" s="6">
        <f>B66</f>
        <v>1</v>
      </c>
      <c r="E92" s="6" t="s">
        <v>3</v>
      </c>
      <c r="F92" s="6">
        <f>B67</f>
        <v>1</v>
      </c>
      <c r="G92" s="6" t="s">
        <v>32</v>
      </c>
      <c r="H92" s="6" t="s">
        <v>33</v>
      </c>
      <c r="I92" s="6" t="s">
        <v>35</v>
      </c>
      <c r="J92" s="6">
        <v>7</v>
      </c>
      <c r="K92" s="6">
        <v>100</v>
      </c>
      <c r="L92" s="6"/>
      <c r="M92" s="6">
        <f>M116</f>
        <v>5</v>
      </c>
      <c r="N92" s="6">
        <f t="shared" ref="N92:N96" si="14">10-M92</f>
        <v>5</v>
      </c>
      <c r="O92" s="13">
        <f t="shared" si="13"/>
        <v>0.41666666666666669</v>
      </c>
      <c r="P92" s="13">
        <f t="shared" ref="P92:P96" si="15">100%-O92</f>
        <v>0.58333333333333326</v>
      </c>
    </row>
    <row r="93" spans="1:16" x14ac:dyDescent="0.25">
      <c r="A93" s="6">
        <v>3</v>
      </c>
      <c r="B93" s="6">
        <v>2</v>
      </c>
      <c r="C93" s="6" t="s">
        <v>2</v>
      </c>
      <c r="D93" s="6">
        <f>B68</f>
        <v>0</v>
      </c>
      <c r="E93" s="6" t="s">
        <v>3</v>
      </c>
      <c r="F93" s="6">
        <f>B68</f>
        <v>0</v>
      </c>
      <c r="G93" s="6" t="s">
        <v>36</v>
      </c>
      <c r="H93" s="6" t="s">
        <v>37</v>
      </c>
      <c r="I93" s="6" t="s">
        <v>38</v>
      </c>
      <c r="J93" s="6">
        <v>11</v>
      </c>
      <c r="K93" s="6">
        <v>450</v>
      </c>
      <c r="L93" s="6"/>
      <c r="M93" s="6">
        <f>M125</f>
        <v>5</v>
      </c>
      <c r="N93" s="6">
        <f t="shared" si="14"/>
        <v>5</v>
      </c>
      <c r="O93" s="13">
        <f t="shared" si="13"/>
        <v>0.41666666666666669</v>
      </c>
      <c r="P93" s="13">
        <f t="shared" si="15"/>
        <v>0.58333333333333326</v>
      </c>
    </row>
    <row r="94" spans="1:16" x14ac:dyDescent="0.25">
      <c r="A94" s="6">
        <v>4</v>
      </c>
      <c r="B94" s="6">
        <v>2</v>
      </c>
      <c r="C94" s="6" t="s">
        <v>2</v>
      </c>
      <c r="D94" s="6" t="str">
        <f>B70</f>
        <v>Board</v>
      </c>
      <c r="E94" s="6" t="s">
        <v>3</v>
      </c>
      <c r="F94" s="6">
        <f>B71</f>
        <v>1</v>
      </c>
      <c r="G94" s="6" t="s">
        <v>32</v>
      </c>
      <c r="H94" s="6" t="s">
        <v>33</v>
      </c>
      <c r="I94" s="6" t="s">
        <v>39</v>
      </c>
      <c r="J94" s="6">
        <v>8</v>
      </c>
      <c r="K94" s="6">
        <v>50</v>
      </c>
      <c r="L94" s="6"/>
      <c r="M94" s="6">
        <f>M134</f>
        <v>5</v>
      </c>
      <c r="N94" s="6">
        <f t="shared" si="14"/>
        <v>5</v>
      </c>
      <c r="O94" s="13">
        <f t="shared" si="13"/>
        <v>0.41666666666666669</v>
      </c>
      <c r="P94" s="13">
        <f t="shared" si="15"/>
        <v>0.58333333333333326</v>
      </c>
    </row>
    <row r="95" spans="1:16" x14ac:dyDescent="0.25">
      <c r="A95" s="6">
        <v>5</v>
      </c>
      <c r="B95" s="6">
        <v>2</v>
      </c>
      <c r="C95" s="6" t="s">
        <v>2</v>
      </c>
      <c r="D95" s="6">
        <f>B72</f>
        <v>1</v>
      </c>
      <c r="E95" s="6" t="s">
        <v>3</v>
      </c>
      <c r="F95" s="6">
        <f>B73</f>
        <v>1</v>
      </c>
      <c r="G95" s="6" t="s">
        <v>40</v>
      </c>
      <c r="H95" s="6" t="s">
        <v>37</v>
      </c>
      <c r="I95" s="6" t="s">
        <v>41</v>
      </c>
      <c r="J95" s="6">
        <v>9</v>
      </c>
      <c r="K95" s="6">
        <v>140</v>
      </c>
      <c r="L95" s="6"/>
      <c r="M95" s="6">
        <f>M143</f>
        <v>10</v>
      </c>
      <c r="N95" s="6">
        <f t="shared" si="14"/>
        <v>0</v>
      </c>
      <c r="O95" s="13">
        <f t="shared" si="13"/>
        <v>0.83333333333333337</v>
      </c>
      <c r="P95" s="13">
        <f t="shared" si="15"/>
        <v>0.16666666666666663</v>
      </c>
    </row>
    <row r="96" spans="1:16" x14ac:dyDescent="0.25">
      <c r="A96" s="6">
        <v>6</v>
      </c>
      <c r="B96" s="6">
        <v>2</v>
      </c>
      <c r="C96" s="6" t="s">
        <v>2</v>
      </c>
      <c r="D96" s="6">
        <f>B74</f>
        <v>1</v>
      </c>
      <c r="E96" s="6" t="s">
        <v>3</v>
      </c>
      <c r="F96" s="6">
        <f>B75</f>
        <v>1</v>
      </c>
      <c r="G96" s="6" t="s">
        <v>40</v>
      </c>
      <c r="H96" s="6" t="s">
        <v>37</v>
      </c>
      <c r="I96" s="6" t="s">
        <v>42</v>
      </c>
      <c r="J96" s="6">
        <v>9</v>
      </c>
      <c r="K96" s="6">
        <v>140</v>
      </c>
      <c r="L96" s="6"/>
      <c r="M96" s="6">
        <f>M152</f>
        <v>8</v>
      </c>
      <c r="N96" s="6">
        <f t="shared" si="14"/>
        <v>2</v>
      </c>
      <c r="O96" s="13">
        <f t="shared" si="13"/>
        <v>0.66666666666666663</v>
      </c>
      <c r="P96" s="13">
        <f t="shared" si="15"/>
        <v>0.33333333333333337</v>
      </c>
    </row>
    <row r="97" spans="1:13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3" ht="23.25" x14ac:dyDescent="0.35">
      <c r="A98" s="14" t="s">
        <v>56</v>
      </c>
      <c r="B98" s="14"/>
      <c r="C98" s="14"/>
      <c r="D98" s="14"/>
      <c r="E98" s="14"/>
      <c r="F98" s="14"/>
    </row>
    <row r="100" spans="1:13" x14ac:dyDescent="0.25">
      <c r="A100" s="9" t="s">
        <v>43</v>
      </c>
      <c r="B100" s="9" t="s">
        <v>4</v>
      </c>
      <c r="C100" s="9" t="s">
        <v>18</v>
      </c>
      <c r="D100" s="9" t="s">
        <v>19</v>
      </c>
      <c r="E100" s="9" t="s">
        <v>20</v>
      </c>
      <c r="F100" s="9" t="s">
        <v>21</v>
      </c>
      <c r="G100" s="9" t="s">
        <v>22</v>
      </c>
      <c r="H100" s="9" t="s">
        <v>23</v>
      </c>
      <c r="I100" s="9" t="s">
        <v>24</v>
      </c>
      <c r="J100" s="9" t="s">
        <v>25</v>
      </c>
      <c r="K100" s="10" t="s">
        <v>26</v>
      </c>
      <c r="L100" s="10" t="s">
        <v>27</v>
      </c>
      <c r="M100" s="9" t="s">
        <v>44</v>
      </c>
    </row>
    <row r="101" spans="1:13" x14ac:dyDescent="0.25">
      <c r="A101" s="7">
        <v>1</v>
      </c>
      <c r="B101" s="7">
        <v>2</v>
      </c>
      <c r="C101" s="7" t="s">
        <v>2</v>
      </c>
      <c r="D101" s="7">
        <f t="shared" ref="D101:D106" si="16">D91</f>
        <v>1</v>
      </c>
      <c r="E101" s="7" t="s">
        <v>3</v>
      </c>
      <c r="F101" s="7">
        <f t="shared" ref="F101:F106" si="17">F91</f>
        <v>1</v>
      </c>
      <c r="G101" s="7" t="s">
        <v>32</v>
      </c>
      <c r="H101" s="7" t="s">
        <v>33</v>
      </c>
      <c r="I101" s="7" t="s">
        <v>34</v>
      </c>
      <c r="J101" s="7">
        <v>7</v>
      </c>
      <c r="K101" s="7">
        <v>100</v>
      </c>
      <c r="L101" s="7"/>
      <c r="M101" s="7" t="s">
        <v>45</v>
      </c>
    </row>
    <row r="102" spans="1:13" x14ac:dyDescent="0.25">
      <c r="A102" s="6">
        <v>2</v>
      </c>
      <c r="B102" s="6">
        <v>2</v>
      </c>
      <c r="C102" s="6" t="s">
        <v>2</v>
      </c>
      <c r="D102" s="6">
        <f t="shared" si="16"/>
        <v>1</v>
      </c>
      <c r="E102" s="6" t="s">
        <v>3</v>
      </c>
      <c r="F102" s="6">
        <f t="shared" si="17"/>
        <v>1</v>
      </c>
      <c r="G102" s="6" t="s">
        <v>32</v>
      </c>
      <c r="H102" s="6" t="s">
        <v>33</v>
      </c>
      <c r="I102" s="6" t="s">
        <v>35</v>
      </c>
      <c r="J102" s="6">
        <v>7</v>
      </c>
      <c r="K102" s="6">
        <v>100</v>
      </c>
      <c r="L102" s="6"/>
      <c r="M102" s="6">
        <f>IF($K$37&gt;K102, 2, IF(K101&lt;K102, 0, 1))</f>
        <v>1</v>
      </c>
    </row>
    <row r="103" spans="1:13" x14ac:dyDescent="0.25">
      <c r="A103" s="6">
        <v>3</v>
      </c>
      <c r="B103" s="6">
        <v>2</v>
      </c>
      <c r="C103" s="6" t="s">
        <v>2</v>
      </c>
      <c r="D103" s="6">
        <f t="shared" si="16"/>
        <v>0</v>
      </c>
      <c r="E103" s="6" t="s">
        <v>3</v>
      </c>
      <c r="F103" s="6">
        <f t="shared" si="17"/>
        <v>0</v>
      </c>
      <c r="G103" s="6" t="s">
        <v>36</v>
      </c>
      <c r="H103" s="6" t="s">
        <v>37</v>
      </c>
      <c r="I103" s="6" t="s">
        <v>38</v>
      </c>
      <c r="J103" s="6">
        <v>11</v>
      </c>
      <c r="K103" s="6">
        <v>100</v>
      </c>
      <c r="L103" s="6"/>
      <c r="M103" s="6">
        <f>IF($K$37&gt;K103, 2, IF($K$37&lt;K103, 0, 1))</f>
        <v>1</v>
      </c>
    </row>
    <row r="104" spans="1:13" x14ac:dyDescent="0.25">
      <c r="A104" s="6">
        <v>4</v>
      </c>
      <c r="B104" s="6">
        <v>2</v>
      </c>
      <c r="C104" s="6" t="s">
        <v>2</v>
      </c>
      <c r="D104" s="6" t="str">
        <f t="shared" si="16"/>
        <v>Board</v>
      </c>
      <c r="E104" s="6" t="s">
        <v>3</v>
      </c>
      <c r="F104" s="6">
        <f t="shared" si="17"/>
        <v>1</v>
      </c>
      <c r="G104" s="6" t="s">
        <v>32</v>
      </c>
      <c r="H104" s="6" t="s">
        <v>33</v>
      </c>
      <c r="I104" s="6" t="s">
        <v>39</v>
      </c>
      <c r="J104" s="6">
        <v>8</v>
      </c>
      <c r="K104" s="6">
        <v>100</v>
      </c>
      <c r="L104" s="6"/>
      <c r="M104" s="6">
        <f>IF($K$37&gt;K104, 2, IF($K$37&lt;K104, 0, 1))</f>
        <v>1</v>
      </c>
    </row>
    <row r="105" spans="1:13" x14ac:dyDescent="0.25">
      <c r="A105" s="6">
        <v>5</v>
      </c>
      <c r="B105" s="6">
        <v>2</v>
      </c>
      <c r="C105" s="6" t="s">
        <v>2</v>
      </c>
      <c r="D105" s="6">
        <f t="shared" si="16"/>
        <v>1</v>
      </c>
      <c r="E105" s="6" t="s">
        <v>3</v>
      </c>
      <c r="F105" s="6">
        <f t="shared" si="17"/>
        <v>1</v>
      </c>
      <c r="G105" s="6" t="s">
        <v>40</v>
      </c>
      <c r="H105" s="6" t="s">
        <v>37</v>
      </c>
      <c r="I105" s="6" t="s">
        <v>41</v>
      </c>
      <c r="J105" s="6">
        <v>9</v>
      </c>
      <c r="K105" s="6">
        <v>100</v>
      </c>
      <c r="L105" s="6"/>
      <c r="M105" s="6">
        <f>IF($K$37&gt;K105, 2, IF($K$37&lt;K105, 0, 1))</f>
        <v>1</v>
      </c>
    </row>
    <row r="106" spans="1:13" x14ac:dyDescent="0.25">
      <c r="A106" s="6">
        <v>6</v>
      </c>
      <c r="B106" s="6">
        <v>2</v>
      </c>
      <c r="C106" s="6" t="s">
        <v>2</v>
      </c>
      <c r="D106" s="6">
        <f t="shared" si="16"/>
        <v>1</v>
      </c>
      <c r="E106" s="6" t="s">
        <v>3</v>
      </c>
      <c r="F106" s="6">
        <f t="shared" si="17"/>
        <v>1</v>
      </c>
      <c r="G106" s="6" t="s">
        <v>40</v>
      </c>
      <c r="H106" s="6" t="s">
        <v>37</v>
      </c>
      <c r="I106" s="6" t="s">
        <v>42</v>
      </c>
      <c r="J106" s="6">
        <v>9</v>
      </c>
      <c r="K106" s="6">
        <v>100</v>
      </c>
      <c r="L106" s="6"/>
      <c r="M106" s="6">
        <f>IF($K$37&gt;K106, 2, IF($K$37&lt;K106, 0, 1))</f>
        <v>1</v>
      </c>
    </row>
    <row r="107" spans="1:13" x14ac:dyDescent="0.25">
      <c r="L107" s="17" t="s">
        <v>46</v>
      </c>
      <c r="M107" s="18">
        <f>SUM(M102:M106)</f>
        <v>5</v>
      </c>
    </row>
    <row r="109" spans="1:13" x14ac:dyDescent="0.25">
      <c r="A109" s="9" t="s">
        <v>43</v>
      </c>
      <c r="B109" s="9" t="s">
        <v>4</v>
      </c>
      <c r="C109" s="9" t="s">
        <v>18</v>
      </c>
      <c r="D109" s="9" t="s">
        <v>19</v>
      </c>
      <c r="E109" s="9" t="s">
        <v>20</v>
      </c>
      <c r="F109" s="9" t="s">
        <v>21</v>
      </c>
      <c r="G109" s="9" t="s">
        <v>22</v>
      </c>
      <c r="H109" s="9" t="s">
        <v>23</v>
      </c>
      <c r="I109" s="9" t="s">
        <v>24</v>
      </c>
      <c r="J109" s="9" t="s">
        <v>25</v>
      </c>
      <c r="K109" s="10" t="s">
        <v>26</v>
      </c>
      <c r="L109" s="10" t="s">
        <v>27</v>
      </c>
      <c r="M109" s="9" t="s">
        <v>44</v>
      </c>
    </row>
    <row r="110" spans="1:13" x14ac:dyDescent="0.25">
      <c r="A110" s="6">
        <v>1</v>
      </c>
      <c r="B110" s="6">
        <v>2</v>
      </c>
      <c r="C110" s="6" t="str">
        <f t="shared" ref="C110:F115" si="18">C101</f>
        <v>NS</v>
      </c>
      <c r="D110" s="6">
        <f t="shared" si="18"/>
        <v>1</v>
      </c>
      <c r="E110" s="6" t="str">
        <f t="shared" si="18"/>
        <v>EW</v>
      </c>
      <c r="F110" s="6">
        <f t="shared" si="18"/>
        <v>1</v>
      </c>
      <c r="G110" s="6" t="s">
        <v>32</v>
      </c>
      <c r="H110" s="6" t="s">
        <v>33</v>
      </c>
      <c r="I110" s="6" t="s">
        <v>34</v>
      </c>
      <c r="J110" s="6">
        <v>7</v>
      </c>
      <c r="K110" s="6">
        <v>100</v>
      </c>
      <c r="L110" s="6"/>
      <c r="M110" s="6">
        <f>IF($K$47&gt;K110, 2, IF($K$47&lt;K110, 0, 1))</f>
        <v>1</v>
      </c>
    </row>
    <row r="111" spans="1:13" x14ac:dyDescent="0.25">
      <c r="A111" s="7">
        <v>2</v>
      </c>
      <c r="B111" s="7">
        <v>2</v>
      </c>
      <c r="C111" s="7" t="str">
        <f t="shared" si="18"/>
        <v>NS</v>
      </c>
      <c r="D111" s="7">
        <f t="shared" si="18"/>
        <v>1</v>
      </c>
      <c r="E111" s="7" t="str">
        <f t="shared" si="18"/>
        <v>EW</v>
      </c>
      <c r="F111" s="7">
        <f t="shared" si="18"/>
        <v>1</v>
      </c>
      <c r="G111" s="7" t="s">
        <v>32</v>
      </c>
      <c r="H111" s="7" t="s">
        <v>33</v>
      </c>
      <c r="I111" s="7" t="s">
        <v>35</v>
      </c>
      <c r="J111" s="7">
        <v>7</v>
      </c>
      <c r="K111" s="7">
        <v>100</v>
      </c>
      <c r="L111" s="7"/>
      <c r="M111" s="7" t="s">
        <v>45</v>
      </c>
    </row>
    <row r="112" spans="1:13" x14ac:dyDescent="0.25">
      <c r="A112" s="6">
        <v>3</v>
      </c>
      <c r="B112" s="6">
        <v>2</v>
      </c>
      <c r="C112" s="6" t="str">
        <f t="shared" si="18"/>
        <v>NS</v>
      </c>
      <c r="D112" s="6">
        <f t="shared" si="18"/>
        <v>0</v>
      </c>
      <c r="E112" s="6" t="str">
        <f t="shared" si="18"/>
        <v>EW</v>
      </c>
      <c r="F112" s="6">
        <f t="shared" si="18"/>
        <v>0</v>
      </c>
      <c r="G112" s="6" t="s">
        <v>36</v>
      </c>
      <c r="H112" s="6" t="s">
        <v>37</v>
      </c>
      <c r="I112" s="6" t="s">
        <v>38</v>
      </c>
      <c r="J112" s="6">
        <v>11</v>
      </c>
      <c r="K112" s="6">
        <v>100</v>
      </c>
      <c r="L112" s="6"/>
      <c r="M112" s="6">
        <f>IF($K$47&gt;K112, 2, IF($K$47&lt;K112, 0, 1))</f>
        <v>1</v>
      </c>
    </row>
    <row r="113" spans="1:13" x14ac:dyDescent="0.25">
      <c r="A113" s="6">
        <v>4</v>
      </c>
      <c r="B113" s="6">
        <v>2</v>
      </c>
      <c r="C113" s="6" t="str">
        <f t="shared" si="18"/>
        <v>NS</v>
      </c>
      <c r="D113" s="6" t="str">
        <f t="shared" si="18"/>
        <v>Board</v>
      </c>
      <c r="E113" s="6" t="str">
        <f t="shared" si="18"/>
        <v>EW</v>
      </c>
      <c r="F113" s="6">
        <f t="shared" si="18"/>
        <v>1</v>
      </c>
      <c r="G113" s="6" t="s">
        <v>32</v>
      </c>
      <c r="H113" s="6" t="s">
        <v>33</v>
      </c>
      <c r="I113" s="6" t="s">
        <v>39</v>
      </c>
      <c r="J113" s="6">
        <v>8</v>
      </c>
      <c r="K113" s="6">
        <v>100</v>
      </c>
      <c r="L113" s="6"/>
      <c r="M113" s="6">
        <f t="shared" ref="M113:M115" si="19">IF($K$47&gt;K113, 2, IF($K$47&lt;K113, 0, 1))</f>
        <v>1</v>
      </c>
    </row>
    <row r="114" spans="1:13" x14ac:dyDescent="0.25">
      <c r="A114" s="6">
        <v>5</v>
      </c>
      <c r="B114" s="6">
        <v>2</v>
      </c>
      <c r="C114" s="6" t="str">
        <f t="shared" si="18"/>
        <v>NS</v>
      </c>
      <c r="D114" s="6">
        <f t="shared" si="18"/>
        <v>1</v>
      </c>
      <c r="E114" s="6" t="str">
        <f t="shared" si="18"/>
        <v>EW</v>
      </c>
      <c r="F114" s="6">
        <f t="shared" si="18"/>
        <v>1</v>
      </c>
      <c r="G114" s="6" t="s">
        <v>40</v>
      </c>
      <c r="H114" s="6" t="s">
        <v>37</v>
      </c>
      <c r="I114" s="6" t="s">
        <v>41</v>
      </c>
      <c r="J114" s="6">
        <v>9</v>
      </c>
      <c r="K114" s="6">
        <v>100</v>
      </c>
      <c r="L114" s="6"/>
      <c r="M114" s="6">
        <f t="shared" si="19"/>
        <v>1</v>
      </c>
    </row>
    <row r="115" spans="1:13" x14ac:dyDescent="0.25">
      <c r="A115" s="6">
        <v>6</v>
      </c>
      <c r="B115" s="6">
        <v>2</v>
      </c>
      <c r="C115" s="6" t="str">
        <f t="shared" si="18"/>
        <v>NS</v>
      </c>
      <c r="D115" s="6">
        <f t="shared" si="18"/>
        <v>1</v>
      </c>
      <c r="E115" s="6" t="str">
        <f t="shared" si="18"/>
        <v>EW</v>
      </c>
      <c r="F115" s="6">
        <f t="shared" si="18"/>
        <v>1</v>
      </c>
      <c r="G115" s="6" t="s">
        <v>40</v>
      </c>
      <c r="H115" s="6" t="s">
        <v>37</v>
      </c>
      <c r="I115" s="6" t="s">
        <v>42</v>
      </c>
      <c r="J115" s="6">
        <v>9</v>
      </c>
      <c r="K115" s="6">
        <v>100</v>
      </c>
      <c r="L115" s="6"/>
      <c r="M115" s="6">
        <f t="shared" si="19"/>
        <v>1</v>
      </c>
    </row>
    <row r="116" spans="1:13" x14ac:dyDescent="0.25">
      <c r="L116" s="17" t="s">
        <v>46</v>
      </c>
      <c r="M116" s="18">
        <f>SUM(M110:M115)</f>
        <v>5</v>
      </c>
    </row>
    <row r="118" spans="1:13" x14ac:dyDescent="0.25">
      <c r="A118" s="9" t="s">
        <v>43</v>
      </c>
      <c r="B118" s="9" t="s">
        <v>4</v>
      </c>
      <c r="C118" s="9" t="s">
        <v>18</v>
      </c>
      <c r="D118" s="9" t="s">
        <v>19</v>
      </c>
      <c r="E118" s="9" t="s">
        <v>20</v>
      </c>
      <c r="F118" s="9" t="s">
        <v>21</v>
      </c>
      <c r="G118" s="9" t="s">
        <v>22</v>
      </c>
      <c r="H118" s="9" t="s">
        <v>23</v>
      </c>
      <c r="I118" s="9" t="s">
        <v>24</v>
      </c>
      <c r="J118" s="9" t="s">
        <v>25</v>
      </c>
      <c r="K118" s="10" t="s">
        <v>26</v>
      </c>
      <c r="L118" s="10" t="s">
        <v>27</v>
      </c>
      <c r="M118" s="9" t="s">
        <v>44</v>
      </c>
    </row>
    <row r="119" spans="1:13" x14ac:dyDescent="0.25">
      <c r="A119" s="6">
        <v>1</v>
      </c>
      <c r="B119" s="6">
        <v>2</v>
      </c>
      <c r="C119" s="6" t="str">
        <f t="shared" ref="C119:F124" si="20">C101</f>
        <v>NS</v>
      </c>
      <c r="D119" s="6">
        <f t="shared" si="20"/>
        <v>1</v>
      </c>
      <c r="E119" s="6" t="str">
        <f t="shared" si="20"/>
        <v>EW</v>
      </c>
      <c r="F119" s="6">
        <f t="shared" si="20"/>
        <v>1</v>
      </c>
      <c r="G119" s="6" t="s">
        <v>32</v>
      </c>
      <c r="H119" s="6" t="s">
        <v>33</v>
      </c>
      <c r="I119" s="6" t="s">
        <v>34</v>
      </c>
      <c r="J119" s="6">
        <v>7</v>
      </c>
      <c r="K119" s="6">
        <v>450</v>
      </c>
      <c r="L119" s="6"/>
      <c r="M119" s="6">
        <f>IF($K$57&lt;K119, 2, IF($K$57&gt;K119, 0, 1))</f>
        <v>1</v>
      </c>
    </row>
    <row r="120" spans="1:13" x14ac:dyDescent="0.25">
      <c r="A120" s="6">
        <v>2</v>
      </c>
      <c r="B120" s="6">
        <v>2</v>
      </c>
      <c r="C120" s="6" t="str">
        <f t="shared" si="20"/>
        <v>NS</v>
      </c>
      <c r="D120" s="6">
        <f t="shared" si="20"/>
        <v>1</v>
      </c>
      <c r="E120" s="6" t="str">
        <f t="shared" si="20"/>
        <v>EW</v>
      </c>
      <c r="F120" s="6">
        <f t="shared" si="20"/>
        <v>1</v>
      </c>
      <c r="G120" s="6" t="s">
        <v>32</v>
      </c>
      <c r="H120" s="6" t="s">
        <v>33</v>
      </c>
      <c r="I120" s="6" t="s">
        <v>35</v>
      </c>
      <c r="J120" s="6">
        <v>7</v>
      </c>
      <c r="K120" s="6">
        <v>450</v>
      </c>
      <c r="L120" s="6"/>
      <c r="M120" s="6">
        <f>IF($K$57&lt;K120, 2, IF($K$57&gt;K120, 0, 1))</f>
        <v>1</v>
      </c>
    </row>
    <row r="121" spans="1:13" x14ac:dyDescent="0.25">
      <c r="A121" s="7">
        <v>3</v>
      </c>
      <c r="B121" s="7">
        <v>2</v>
      </c>
      <c r="C121" s="7" t="str">
        <f t="shared" si="20"/>
        <v>NS</v>
      </c>
      <c r="D121" s="7">
        <f t="shared" si="20"/>
        <v>0</v>
      </c>
      <c r="E121" s="7" t="str">
        <f t="shared" si="20"/>
        <v>EW</v>
      </c>
      <c r="F121" s="7">
        <f t="shared" si="20"/>
        <v>0</v>
      </c>
      <c r="G121" s="7" t="s">
        <v>36</v>
      </c>
      <c r="H121" s="7" t="s">
        <v>37</v>
      </c>
      <c r="I121" s="7" t="s">
        <v>38</v>
      </c>
      <c r="J121" s="7">
        <v>11</v>
      </c>
      <c r="K121" s="7">
        <v>450</v>
      </c>
      <c r="L121" s="7"/>
      <c r="M121" s="7" t="s">
        <v>45</v>
      </c>
    </row>
    <row r="122" spans="1:13" x14ac:dyDescent="0.25">
      <c r="A122" s="6">
        <v>4</v>
      </c>
      <c r="B122" s="6">
        <v>2</v>
      </c>
      <c r="C122" s="6" t="str">
        <f t="shared" si="20"/>
        <v>NS</v>
      </c>
      <c r="D122" s="6" t="str">
        <f t="shared" si="20"/>
        <v>Board</v>
      </c>
      <c r="E122" s="6" t="str">
        <f t="shared" si="20"/>
        <v>EW</v>
      </c>
      <c r="F122" s="6">
        <f t="shared" si="20"/>
        <v>1</v>
      </c>
      <c r="G122" s="6" t="s">
        <v>32</v>
      </c>
      <c r="H122" s="6" t="s">
        <v>33</v>
      </c>
      <c r="I122" s="6" t="s">
        <v>39</v>
      </c>
      <c r="J122" s="6">
        <v>8</v>
      </c>
      <c r="K122" s="6">
        <v>450</v>
      </c>
      <c r="L122" s="6"/>
      <c r="M122" s="6">
        <f>IF($K$57&gt;K122, 2, IF($K$57&lt;K122, 0, 1))</f>
        <v>1</v>
      </c>
    </row>
    <row r="123" spans="1:13" x14ac:dyDescent="0.25">
      <c r="A123" s="6">
        <v>5</v>
      </c>
      <c r="B123" s="6">
        <v>2</v>
      </c>
      <c r="C123" s="6" t="str">
        <f t="shared" si="20"/>
        <v>NS</v>
      </c>
      <c r="D123" s="6">
        <f t="shared" si="20"/>
        <v>1</v>
      </c>
      <c r="E123" s="6" t="str">
        <f t="shared" si="20"/>
        <v>EW</v>
      </c>
      <c r="F123" s="6">
        <f t="shared" si="20"/>
        <v>1</v>
      </c>
      <c r="G123" s="6" t="s">
        <v>40</v>
      </c>
      <c r="H123" s="6" t="s">
        <v>37</v>
      </c>
      <c r="I123" s="6" t="s">
        <v>41</v>
      </c>
      <c r="J123" s="6">
        <v>9</v>
      </c>
      <c r="K123" s="6">
        <v>450</v>
      </c>
      <c r="L123" s="6"/>
      <c r="M123" s="6">
        <f>IF($K$57&lt;K123, 2, IF($K$57&gt;K123, 0, 1))</f>
        <v>1</v>
      </c>
    </row>
    <row r="124" spans="1:13" x14ac:dyDescent="0.25">
      <c r="A124" s="6">
        <v>6</v>
      </c>
      <c r="B124" s="6">
        <v>2</v>
      </c>
      <c r="C124" s="6" t="str">
        <f t="shared" si="20"/>
        <v>NS</v>
      </c>
      <c r="D124" s="6">
        <f t="shared" si="20"/>
        <v>1</v>
      </c>
      <c r="E124" s="6" t="str">
        <f t="shared" si="20"/>
        <v>EW</v>
      </c>
      <c r="F124" s="6">
        <f t="shared" si="20"/>
        <v>1</v>
      </c>
      <c r="G124" s="6" t="s">
        <v>40</v>
      </c>
      <c r="H124" s="6" t="s">
        <v>37</v>
      </c>
      <c r="I124" s="6" t="s">
        <v>42</v>
      </c>
      <c r="J124" s="6">
        <v>9</v>
      </c>
      <c r="K124" s="6">
        <v>450</v>
      </c>
      <c r="L124" s="6"/>
      <c r="M124" s="6">
        <f>IF($K$57&lt;K124, 2, IF($K$57&gt;K124, 0, 1))</f>
        <v>1</v>
      </c>
    </row>
    <row r="125" spans="1:13" x14ac:dyDescent="0.25">
      <c r="L125" s="17" t="s">
        <v>46</v>
      </c>
      <c r="M125" s="18">
        <f>SUM(M119:M124)</f>
        <v>5</v>
      </c>
    </row>
    <row r="127" spans="1:13" x14ac:dyDescent="0.25">
      <c r="A127" s="9" t="s">
        <v>43</v>
      </c>
      <c r="B127" s="9" t="s">
        <v>4</v>
      </c>
      <c r="C127" s="9" t="s">
        <v>18</v>
      </c>
      <c r="D127" s="9" t="s">
        <v>19</v>
      </c>
      <c r="E127" s="9" t="s">
        <v>20</v>
      </c>
      <c r="F127" s="9" t="s">
        <v>21</v>
      </c>
      <c r="G127" s="9" t="s">
        <v>22</v>
      </c>
      <c r="H127" s="9" t="s">
        <v>23</v>
      </c>
      <c r="I127" s="9" t="s">
        <v>24</v>
      </c>
      <c r="J127" s="9" t="s">
        <v>25</v>
      </c>
      <c r="K127" s="10" t="s">
        <v>26</v>
      </c>
      <c r="L127" s="10" t="s">
        <v>27</v>
      </c>
      <c r="M127" s="9" t="s">
        <v>44</v>
      </c>
    </row>
    <row r="128" spans="1:13" x14ac:dyDescent="0.25">
      <c r="A128" s="6">
        <v>1</v>
      </c>
      <c r="B128" s="6">
        <v>2</v>
      </c>
      <c r="C128" s="6" t="str">
        <f t="shared" ref="C128:F133" si="21">C101</f>
        <v>NS</v>
      </c>
      <c r="D128" s="6">
        <f t="shared" si="21"/>
        <v>1</v>
      </c>
      <c r="E128" s="6" t="str">
        <f t="shared" si="21"/>
        <v>EW</v>
      </c>
      <c r="F128" s="6">
        <f t="shared" si="21"/>
        <v>1</v>
      </c>
      <c r="G128" s="6" t="s">
        <v>32</v>
      </c>
      <c r="H128" s="6" t="s">
        <v>33</v>
      </c>
      <c r="I128" s="6" t="s">
        <v>34</v>
      </c>
      <c r="J128" s="6">
        <v>7</v>
      </c>
      <c r="K128" s="6">
        <v>50</v>
      </c>
      <c r="L128" s="6"/>
      <c r="M128" s="6">
        <f>IF($K$67&lt;K128, 2, IF($K$67&gt;K128, 0, 1))</f>
        <v>1</v>
      </c>
    </row>
    <row r="129" spans="1:13" x14ac:dyDescent="0.25">
      <c r="A129" s="6">
        <v>2</v>
      </c>
      <c r="B129" s="6">
        <v>2</v>
      </c>
      <c r="C129" s="6" t="str">
        <f t="shared" si="21"/>
        <v>NS</v>
      </c>
      <c r="D129" s="6">
        <f t="shared" si="21"/>
        <v>1</v>
      </c>
      <c r="E129" s="6" t="str">
        <f t="shared" si="21"/>
        <v>EW</v>
      </c>
      <c r="F129" s="6">
        <f t="shared" si="21"/>
        <v>1</v>
      </c>
      <c r="G129" s="6" t="s">
        <v>32</v>
      </c>
      <c r="H129" s="6" t="s">
        <v>33</v>
      </c>
      <c r="I129" s="6" t="s">
        <v>35</v>
      </c>
      <c r="J129" s="6">
        <v>7</v>
      </c>
      <c r="K129" s="6">
        <v>50</v>
      </c>
      <c r="L129" s="6"/>
      <c r="M129" s="6">
        <f t="shared" ref="M129:M130" si="22">IF($K$67&lt;K129, 2, IF($K$67&gt;K129, 0, 1))</f>
        <v>1</v>
      </c>
    </row>
    <row r="130" spans="1:13" x14ac:dyDescent="0.25">
      <c r="A130" s="16">
        <v>3</v>
      </c>
      <c r="B130" s="6">
        <v>2</v>
      </c>
      <c r="C130" s="16" t="str">
        <f t="shared" si="21"/>
        <v>NS</v>
      </c>
      <c r="D130" s="16">
        <f t="shared" si="21"/>
        <v>0</v>
      </c>
      <c r="E130" s="16" t="str">
        <f t="shared" si="21"/>
        <v>EW</v>
      </c>
      <c r="F130" s="16">
        <f t="shared" si="21"/>
        <v>0</v>
      </c>
      <c r="G130" s="16" t="s">
        <v>36</v>
      </c>
      <c r="H130" s="16" t="s">
        <v>37</v>
      </c>
      <c r="I130" s="16" t="s">
        <v>38</v>
      </c>
      <c r="J130" s="16">
        <v>11</v>
      </c>
      <c r="K130" s="16">
        <v>50</v>
      </c>
      <c r="L130" s="16"/>
      <c r="M130" s="6">
        <f t="shared" si="22"/>
        <v>1</v>
      </c>
    </row>
    <row r="131" spans="1:13" x14ac:dyDescent="0.25">
      <c r="A131" s="7">
        <v>4</v>
      </c>
      <c r="B131" s="7">
        <v>2</v>
      </c>
      <c r="C131" s="7" t="str">
        <f t="shared" si="21"/>
        <v>NS</v>
      </c>
      <c r="D131" s="7" t="str">
        <f t="shared" si="21"/>
        <v>Board</v>
      </c>
      <c r="E131" s="7" t="str">
        <f t="shared" si="21"/>
        <v>EW</v>
      </c>
      <c r="F131" s="7">
        <f t="shared" si="21"/>
        <v>1</v>
      </c>
      <c r="G131" s="7" t="s">
        <v>32</v>
      </c>
      <c r="H131" s="7" t="s">
        <v>33</v>
      </c>
      <c r="I131" s="7" t="s">
        <v>39</v>
      </c>
      <c r="J131" s="7">
        <v>8</v>
      </c>
      <c r="K131" s="7">
        <v>50</v>
      </c>
      <c r="L131" s="7"/>
      <c r="M131" s="7" t="s">
        <v>45</v>
      </c>
    </row>
    <row r="132" spans="1:13" x14ac:dyDescent="0.25">
      <c r="A132" s="6">
        <v>5</v>
      </c>
      <c r="B132" s="6">
        <v>2</v>
      </c>
      <c r="C132" s="6" t="str">
        <f t="shared" si="21"/>
        <v>NS</v>
      </c>
      <c r="D132" s="6">
        <f t="shared" si="21"/>
        <v>1</v>
      </c>
      <c r="E132" s="6" t="str">
        <f t="shared" si="21"/>
        <v>EW</v>
      </c>
      <c r="F132" s="6">
        <f t="shared" si="21"/>
        <v>1</v>
      </c>
      <c r="G132" s="6" t="s">
        <v>40</v>
      </c>
      <c r="H132" s="6" t="s">
        <v>37</v>
      </c>
      <c r="I132" s="6" t="s">
        <v>41</v>
      </c>
      <c r="J132" s="6">
        <v>9</v>
      </c>
      <c r="K132" s="6">
        <v>50</v>
      </c>
      <c r="L132" s="6"/>
      <c r="M132" s="6">
        <f>IF($K$67&lt;K132, 2, IF($K$67&gt;K132, 0, 1))</f>
        <v>1</v>
      </c>
    </row>
    <row r="133" spans="1:13" x14ac:dyDescent="0.25">
      <c r="A133" s="6">
        <v>6</v>
      </c>
      <c r="B133" s="6">
        <v>2</v>
      </c>
      <c r="C133" s="6" t="str">
        <f t="shared" si="21"/>
        <v>NS</v>
      </c>
      <c r="D133" s="6">
        <f t="shared" si="21"/>
        <v>1</v>
      </c>
      <c r="E133" s="6" t="str">
        <f t="shared" si="21"/>
        <v>EW</v>
      </c>
      <c r="F133" s="6">
        <f t="shared" si="21"/>
        <v>1</v>
      </c>
      <c r="G133" s="6" t="s">
        <v>40</v>
      </c>
      <c r="H133" s="6" t="s">
        <v>37</v>
      </c>
      <c r="I133" s="6" t="s">
        <v>42</v>
      </c>
      <c r="J133" s="6">
        <v>9</v>
      </c>
      <c r="K133" s="6">
        <v>50</v>
      </c>
      <c r="L133" s="6"/>
      <c r="M133" s="6">
        <f>IF($K$67&lt;K133, 2, IF($K$67&gt;K133, 0, 1))</f>
        <v>1</v>
      </c>
    </row>
    <row r="134" spans="1:13" x14ac:dyDescent="0.25">
      <c r="L134" s="17" t="s">
        <v>46</v>
      </c>
      <c r="M134" s="18">
        <f>SUM(M128:M133)</f>
        <v>5</v>
      </c>
    </row>
    <row r="136" spans="1:13" x14ac:dyDescent="0.25">
      <c r="A136" s="9" t="s">
        <v>43</v>
      </c>
      <c r="B136" s="9" t="s">
        <v>4</v>
      </c>
      <c r="C136" s="9" t="s">
        <v>18</v>
      </c>
      <c r="D136" s="9" t="s">
        <v>19</v>
      </c>
      <c r="E136" s="9" t="s">
        <v>20</v>
      </c>
      <c r="F136" s="9" t="s">
        <v>21</v>
      </c>
      <c r="G136" s="9" t="s">
        <v>22</v>
      </c>
      <c r="H136" s="9" t="s">
        <v>23</v>
      </c>
      <c r="I136" s="9" t="s">
        <v>24</v>
      </c>
      <c r="J136" s="9" t="s">
        <v>25</v>
      </c>
      <c r="K136" s="10" t="s">
        <v>26</v>
      </c>
      <c r="L136" s="10" t="s">
        <v>27</v>
      </c>
      <c r="M136" s="9" t="s">
        <v>44</v>
      </c>
    </row>
    <row r="137" spans="1:13" x14ac:dyDescent="0.25">
      <c r="A137" s="6">
        <v>1</v>
      </c>
      <c r="B137" s="6">
        <v>2</v>
      </c>
      <c r="C137" s="6" t="str">
        <f t="shared" ref="C137:F142" si="23">C101</f>
        <v>NS</v>
      </c>
      <c r="D137" s="6">
        <f t="shared" si="23"/>
        <v>1</v>
      </c>
      <c r="E137" s="6" t="str">
        <f t="shared" si="23"/>
        <v>EW</v>
      </c>
      <c r="F137" s="6">
        <f t="shared" si="23"/>
        <v>1</v>
      </c>
      <c r="G137" s="6" t="s">
        <v>32</v>
      </c>
      <c r="H137" s="6" t="s">
        <v>33</v>
      </c>
      <c r="I137" s="6" t="s">
        <v>34</v>
      </c>
      <c r="J137" s="6">
        <v>7</v>
      </c>
      <c r="K137" s="6">
        <v>140</v>
      </c>
      <c r="L137" s="6"/>
      <c r="M137" s="6">
        <f>IF($K$77&lt;K137, 2, IF($K$77&gt;K137, 0, 1))</f>
        <v>2</v>
      </c>
    </row>
    <row r="138" spans="1:13" x14ac:dyDescent="0.25">
      <c r="A138" s="6">
        <v>2</v>
      </c>
      <c r="B138" s="6">
        <v>2</v>
      </c>
      <c r="C138" s="6" t="str">
        <f t="shared" si="23"/>
        <v>NS</v>
      </c>
      <c r="D138" s="6">
        <f t="shared" si="23"/>
        <v>1</v>
      </c>
      <c r="E138" s="6" t="str">
        <f t="shared" si="23"/>
        <v>EW</v>
      </c>
      <c r="F138" s="6">
        <f t="shared" si="23"/>
        <v>1</v>
      </c>
      <c r="G138" s="6" t="s">
        <v>32</v>
      </c>
      <c r="H138" s="6" t="s">
        <v>33</v>
      </c>
      <c r="I138" s="6" t="s">
        <v>35</v>
      </c>
      <c r="J138" s="6">
        <v>7</v>
      </c>
      <c r="K138" s="6">
        <v>140</v>
      </c>
      <c r="L138" s="6"/>
      <c r="M138" s="6">
        <f>IF($K$77&lt;K138, 2, IF($K$77&gt;K138, 0, 1))</f>
        <v>2</v>
      </c>
    </row>
    <row r="139" spans="1:13" x14ac:dyDescent="0.25">
      <c r="A139" s="16">
        <v>3</v>
      </c>
      <c r="B139" s="6">
        <v>2</v>
      </c>
      <c r="C139" s="16" t="str">
        <f t="shared" si="23"/>
        <v>NS</v>
      </c>
      <c r="D139" s="16">
        <f t="shared" si="23"/>
        <v>0</v>
      </c>
      <c r="E139" s="16" t="str">
        <f t="shared" si="23"/>
        <v>EW</v>
      </c>
      <c r="F139" s="16">
        <f t="shared" si="23"/>
        <v>0</v>
      </c>
      <c r="G139" s="16" t="s">
        <v>36</v>
      </c>
      <c r="H139" s="16" t="s">
        <v>37</v>
      </c>
      <c r="I139" s="16" t="s">
        <v>38</v>
      </c>
      <c r="J139" s="16">
        <v>11</v>
      </c>
      <c r="K139" s="6">
        <v>140</v>
      </c>
      <c r="L139" s="16"/>
      <c r="M139" s="6">
        <f>IF($K$77&lt;K139, 2, IF($K$77&gt;K139, 0, 1))</f>
        <v>2</v>
      </c>
    </row>
    <row r="140" spans="1:13" x14ac:dyDescent="0.25">
      <c r="A140" s="6">
        <v>4</v>
      </c>
      <c r="B140" s="6">
        <v>2</v>
      </c>
      <c r="C140" s="6" t="str">
        <f t="shared" si="23"/>
        <v>NS</v>
      </c>
      <c r="D140" s="6" t="str">
        <f t="shared" si="23"/>
        <v>Board</v>
      </c>
      <c r="E140" s="6" t="str">
        <f t="shared" si="23"/>
        <v>EW</v>
      </c>
      <c r="F140" s="6">
        <f t="shared" si="23"/>
        <v>1</v>
      </c>
      <c r="G140" s="6" t="s">
        <v>32</v>
      </c>
      <c r="H140" s="6" t="s">
        <v>33</v>
      </c>
      <c r="I140" s="6" t="s">
        <v>39</v>
      </c>
      <c r="J140" s="6">
        <v>8</v>
      </c>
      <c r="K140" s="6">
        <v>140</v>
      </c>
      <c r="L140" s="6"/>
      <c r="M140" s="6">
        <f>IF($K$77&lt;K140, 2, IF($K$77&gt;K140, 0, 1))</f>
        <v>2</v>
      </c>
    </row>
    <row r="141" spans="1:13" x14ac:dyDescent="0.25">
      <c r="A141" s="7">
        <v>5</v>
      </c>
      <c r="B141" s="7">
        <v>2</v>
      </c>
      <c r="C141" s="7" t="str">
        <f t="shared" si="23"/>
        <v>NS</v>
      </c>
      <c r="D141" s="7">
        <f t="shared" si="23"/>
        <v>1</v>
      </c>
      <c r="E141" s="7" t="str">
        <f t="shared" si="23"/>
        <v>EW</v>
      </c>
      <c r="F141" s="7">
        <f t="shared" si="23"/>
        <v>1</v>
      </c>
      <c r="G141" s="7" t="s">
        <v>40</v>
      </c>
      <c r="H141" s="7" t="s">
        <v>37</v>
      </c>
      <c r="I141" s="7" t="s">
        <v>41</v>
      </c>
      <c r="J141" s="7">
        <v>9</v>
      </c>
      <c r="K141" s="7">
        <v>140</v>
      </c>
      <c r="L141" s="7"/>
      <c r="M141" s="7" t="s">
        <v>45</v>
      </c>
    </row>
    <row r="142" spans="1:13" x14ac:dyDescent="0.25">
      <c r="A142" s="6">
        <v>6</v>
      </c>
      <c r="B142" s="6">
        <v>2</v>
      </c>
      <c r="C142" s="6" t="str">
        <f t="shared" si="23"/>
        <v>NS</v>
      </c>
      <c r="D142" s="6">
        <f t="shared" si="23"/>
        <v>1</v>
      </c>
      <c r="E142" s="6" t="str">
        <f t="shared" si="23"/>
        <v>EW</v>
      </c>
      <c r="F142" s="6">
        <f t="shared" si="23"/>
        <v>1</v>
      </c>
      <c r="G142" s="6" t="s">
        <v>40</v>
      </c>
      <c r="H142" s="6" t="s">
        <v>37</v>
      </c>
      <c r="I142" s="6" t="s">
        <v>42</v>
      </c>
      <c r="J142" s="6">
        <v>9</v>
      </c>
      <c r="K142" s="6">
        <v>140</v>
      </c>
      <c r="L142" s="6"/>
      <c r="M142" s="6">
        <f>IF($K$77&lt;K142, 2, IF($K$77&gt;K142, 0, 1))</f>
        <v>2</v>
      </c>
    </row>
    <row r="143" spans="1:13" x14ac:dyDescent="0.25">
      <c r="L143" s="17" t="s">
        <v>46</v>
      </c>
      <c r="M143" s="18">
        <f>SUM(M137:M142)</f>
        <v>10</v>
      </c>
    </row>
    <row r="145" spans="1:14" x14ac:dyDescent="0.25">
      <c r="A145" s="9" t="s">
        <v>43</v>
      </c>
      <c r="B145" s="9" t="s">
        <v>4</v>
      </c>
      <c r="C145" s="9" t="s">
        <v>18</v>
      </c>
      <c r="D145" s="9" t="s">
        <v>19</v>
      </c>
      <c r="E145" s="9" t="s">
        <v>20</v>
      </c>
      <c r="F145" s="9" t="s">
        <v>21</v>
      </c>
      <c r="G145" s="9" t="s">
        <v>22</v>
      </c>
      <c r="H145" s="9" t="s">
        <v>23</v>
      </c>
      <c r="I145" s="9" t="s">
        <v>24</v>
      </c>
      <c r="J145" s="9" t="s">
        <v>25</v>
      </c>
      <c r="K145" s="10" t="s">
        <v>26</v>
      </c>
      <c r="L145" s="10" t="s">
        <v>27</v>
      </c>
      <c r="M145" s="9" t="s">
        <v>44</v>
      </c>
    </row>
    <row r="146" spans="1:14" x14ac:dyDescent="0.25">
      <c r="A146" s="6">
        <v>1</v>
      </c>
      <c r="B146" s="6">
        <v>2</v>
      </c>
      <c r="C146" s="6" t="str">
        <f t="shared" ref="C146:F151" si="24">C101</f>
        <v>NS</v>
      </c>
      <c r="D146" s="6">
        <f t="shared" si="24"/>
        <v>1</v>
      </c>
      <c r="E146" s="6" t="str">
        <f t="shared" si="24"/>
        <v>EW</v>
      </c>
      <c r="F146" s="6">
        <f t="shared" si="24"/>
        <v>1</v>
      </c>
      <c r="G146" s="6" t="s">
        <v>32</v>
      </c>
      <c r="H146" s="6" t="s">
        <v>33</v>
      </c>
      <c r="I146" s="6" t="s">
        <v>34</v>
      </c>
      <c r="J146" s="6">
        <v>7</v>
      </c>
      <c r="K146" s="6">
        <v>140</v>
      </c>
      <c r="L146" s="6"/>
      <c r="M146" s="6">
        <f>IF($K$87&lt;K146, 2, IF($K$87&gt;K146, 0, 1))</f>
        <v>2</v>
      </c>
    </row>
    <row r="147" spans="1:14" x14ac:dyDescent="0.25">
      <c r="A147" s="6">
        <v>2</v>
      </c>
      <c r="B147" s="6">
        <v>2</v>
      </c>
      <c r="C147" s="6" t="str">
        <f t="shared" si="24"/>
        <v>NS</v>
      </c>
      <c r="D147" s="6">
        <f t="shared" si="24"/>
        <v>1</v>
      </c>
      <c r="E147" s="6" t="str">
        <f t="shared" si="24"/>
        <v>EW</v>
      </c>
      <c r="F147" s="6">
        <f t="shared" si="24"/>
        <v>1</v>
      </c>
      <c r="G147" s="6" t="s">
        <v>32</v>
      </c>
      <c r="H147" s="6" t="s">
        <v>33</v>
      </c>
      <c r="I147" s="6" t="s">
        <v>35</v>
      </c>
      <c r="J147" s="6">
        <v>7</v>
      </c>
      <c r="K147" s="6">
        <v>140</v>
      </c>
      <c r="L147" s="6"/>
      <c r="M147" s="6">
        <f>IF($K$87&lt;K147, 2, IF($K$87&gt;K147, 0, 1))</f>
        <v>2</v>
      </c>
    </row>
    <row r="148" spans="1:14" x14ac:dyDescent="0.25">
      <c r="A148" s="16">
        <v>3</v>
      </c>
      <c r="B148" s="6">
        <v>2</v>
      </c>
      <c r="C148" s="16" t="str">
        <f t="shared" si="24"/>
        <v>NS</v>
      </c>
      <c r="D148" s="16">
        <f t="shared" si="24"/>
        <v>0</v>
      </c>
      <c r="E148" s="16" t="str">
        <f t="shared" si="24"/>
        <v>EW</v>
      </c>
      <c r="F148" s="16">
        <f t="shared" si="24"/>
        <v>0</v>
      </c>
      <c r="G148" s="16" t="s">
        <v>36</v>
      </c>
      <c r="H148" s="16" t="s">
        <v>37</v>
      </c>
      <c r="I148" s="16" t="s">
        <v>38</v>
      </c>
      <c r="J148" s="16">
        <v>11</v>
      </c>
      <c r="K148" s="6">
        <v>140</v>
      </c>
      <c r="L148" s="16"/>
      <c r="M148" s="6">
        <f>IF($K$87&lt;K148, 2, IF($K$87&gt;K148, 0, 1))</f>
        <v>2</v>
      </c>
    </row>
    <row r="149" spans="1:14" x14ac:dyDescent="0.25">
      <c r="A149" s="6">
        <v>4</v>
      </c>
      <c r="B149" s="6">
        <v>2</v>
      </c>
      <c r="C149" s="6" t="str">
        <f t="shared" si="24"/>
        <v>NS</v>
      </c>
      <c r="D149" s="6" t="str">
        <f t="shared" si="24"/>
        <v>Board</v>
      </c>
      <c r="E149" s="6" t="str">
        <f t="shared" si="24"/>
        <v>EW</v>
      </c>
      <c r="F149" s="6">
        <f t="shared" si="24"/>
        <v>1</v>
      </c>
      <c r="G149" s="6" t="s">
        <v>32</v>
      </c>
      <c r="H149" s="6" t="s">
        <v>33</v>
      </c>
      <c r="I149" s="6" t="s">
        <v>39</v>
      </c>
      <c r="J149" s="6">
        <v>8</v>
      </c>
      <c r="K149" s="6">
        <v>140</v>
      </c>
      <c r="L149" s="6"/>
      <c r="M149" s="6">
        <f>IF($K$87&gt;K149, 2, IF($K$87&lt;K149, 0, 1))</f>
        <v>0</v>
      </c>
    </row>
    <row r="150" spans="1:14" x14ac:dyDescent="0.25">
      <c r="A150" s="16">
        <v>5</v>
      </c>
      <c r="B150" s="6">
        <v>2</v>
      </c>
      <c r="C150" s="16" t="str">
        <f t="shared" si="24"/>
        <v>NS</v>
      </c>
      <c r="D150" s="16">
        <f t="shared" si="24"/>
        <v>1</v>
      </c>
      <c r="E150" s="16" t="str">
        <f t="shared" si="24"/>
        <v>EW</v>
      </c>
      <c r="F150" s="16">
        <f t="shared" si="24"/>
        <v>1</v>
      </c>
      <c r="G150" s="16" t="s">
        <v>40</v>
      </c>
      <c r="H150" s="16" t="s">
        <v>37</v>
      </c>
      <c r="I150" s="16" t="s">
        <v>41</v>
      </c>
      <c r="J150" s="16">
        <v>9</v>
      </c>
      <c r="K150" s="6">
        <v>50</v>
      </c>
      <c r="L150" s="16"/>
      <c r="M150" s="6">
        <f>IF($K$87&lt;K150, 2, IF($K$87&gt;K150, 0, 1))</f>
        <v>2</v>
      </c>
    </row>
    <row r="151" spans="1:14" x14ac:dyDescent="0.25">
      <c r="A151" s="7">
        <v>6</v>
      </c>
      <c r="B151" s="7">
        <v>2</v>
      </c>
      <c r="C151" s="7" t="str">
        <f t="shared" si="24"/>
        <v>NS</v>
      </c>
      <c r="D151" s="7">
        <f t="shared" si="24"/>
        <v>1</v>
      </c>
      <c r="E151" s="7" t="str">
        <f t="shared" si="24"/>
        <v>EW</v>
      </c>
      <c r="F151" s="7">
        <f t="shared" si="24"/>
        <v>1</v>
      </c>
      <c r="G151" s="7" t="s">
        <v>40</v>
      </c>
      <c r="H151" s="7" t="s">
        <v>37</v>
      </c>
      <c r="I151" s="7" t="s">
        <v>42</v>
      </c>
      <c r="J151" s="7">
        <v>9</v>
      </c>
      <c r="K151" s="7">
        <v>140</v>
      </c>
      <c r="L151" s="7"/>
      <c r="M151" s="7" t="s">
        <v>45</v>
      </c>
    </row>
    <row r="152" spans="1:14" x14ac:dyDescent="0.25">
      <c r="L152" s="17" t="s">
        <v>46</v>
      </c>
      <c r="M152" s="18">
        <f>SUM(M146:M151)</f>
        <v>8</v>
      </c>
    </row>
    <row r="154" spans="1:14" ht="21" x14ac:dyDescent="0.35">
      <c r="A154" s="8" t="s">
        <v>55</v>
      </c>
    </row>
    <row r="156" spans="1:14" x14ac:dyDescent="0.25">
      <c r="A156" s="9" t="s">
        <v>17</v>
      </c>
      <c r="B156" s="9" t="s">
        <v>4</v>
      </c>
      <c r="C156" s="9" t="s">
        <v>18</v>
      </c>
      <c r="D156" s="9" t="s">
        <v>19</v>
      </c>
      <c r="E156" s="9" t="s">
        <v>20</v>
      </c>
      <c r="F156" s="9" t="s">
        <v>21</v>
      </c>
      <c r="G156" s="9" t="s">
        <v>22</v>
      </c>
      <c r="H156" s="9" t="s">
        <v>23</v>
      </c>
      <c r="I156" s="9" t="s">
        <v>24</v>
      </c>
      <c r="J156" s="9" t="s">
        <v>25</v>
      </c>
      <c r="K156" s="10" t="s">
        <v>26</v>
      </c>
      <c r="L156" s="10" t="s">
        <v>27</v>
      </c>
      <c r="M156" s="9" t="s">
        <v>28</v>
      </c>
      <c r="N156" s="11" t="s">
        <v>29</v>
      </c>
    </row>
    <row r="157" spans="1:14" x14ac:dyDescent="0.25">
      <c r="A157" s="6">
        <v>1</v>
      </c>
      <c r="B157" s="6">
        <v>3</v>
      </c>
      <c r="C157" s="6" t="s">
        <v>2</v>
      </c>
      <c r="D157" s="6">
        <f>B129</f>
        <v>2</v>
      </c>
      <c r="E157" s="6" t="s">
        <v>3</v>
      </c>
      <c r="F157" s="6">
        <f>B130</f>
        <v>2</v>
      </c>
      <c r="G157" s="6" t="s">
        <v>32</v>
      </c>
      <c r="H157" s="6" t="s">
        <v>33</v>
      </c>
      <c r="I157" s="6" t="s">
        <v>34</v>
      </c>
      <c r="J157" s="6">
        <v>7</v>
      </c>
      <c r="K157" s="6">
        <v>100</v>
      </c>
      <c r="L157" s="6"/>
      <c r="M157" s="6">
        <f>M173</f>
        <v>5</v>
      </c>
      <c r="N157" s="6">
        <f>10-M157</f>
        <v>5</v>
      </c>
    </row>
    <row r="158" spans="1:14" x14ac:dyDescent="0.25">
      <c r="A158" s="6">
        <v>2</v>
      </c>
      <c r="B158" s="6">
        <v>3</v>
      </c>
      <c r="C158" s="6" t="s">
        <v>2</v>
      </c>
      <c r="D158" s="6">
        <f>B131</f>
        <v>2</v>
      </c>
      <c r="E158" s="6" t="s">
        <v>3</v>
      </c>
      <c r="F158" s="6">
        <f>B132</f>
        <v>2</v>
      </c>
      <c r="G158" s="6" t="s">
        <v>32</v>
      </c>
      <c r="H158" s="6" t="s">
        <v>33</v>
      </c>
      <c r="I158" s="6" t="s">
        <v>35</v>
      </c>
      <c r="J158" s="6">
        <v>7</v>
      </c>
      <c r="K158" s="6">
        <v>100</v>
      </c>
      <c r="L158" s="6"/>
      <c r="M158" s="6">
        <f>M182</f>
        <v>5</v>
      </c>
      <c r="N158" s="6">
        <f t="shared" ref="N158:N162" si="25">10-M158</f>
        <v>5</v>
      </c>
    </row>
    <row r="159" spans="1:14" x14ac:dyDescent="0.25">
      <c r="A159" s="6">
        <v>3</v>
      </c>
      <c r="B159" s="6">
        <v>3</v>
      </c>
      <c r="C159" s="6" t="s">
        <v>2</v>
      </c>
      <c r="D159" s="6">
        <f>B133</f>
        <v>2</v>
      </c>
      <c r="E159" s="6" t="s">
        <v>3</v>
      </c>
      <c r="F159" s="6">
        <f>B133</f>
        <v>2</v>
      </c>
      <c r="G159" s="6" t="s">
        <v>36</v>
      </c>
      <c r="H159" s="6" t="s">
        <v>37</v>
      </c>
      <c r="I159" s="6" t="s">
        <v>38</v>
      </c>
      <c r="J159" s="6">
        <v>11</v>
      </c>
      <c r="K159" s="6">
        <v>450</v>
      </c>
      <c r="L159" s="6"/>
      <c r="M159" s="6">
        <f>M191</f>
        <v>5</v>
      </c>
      <c r="N159" s="6">
        <f t="shared" si="25"/>
        <v>5</v>
      </c>
    </row>
    <row r="160" spans="1:14" x14ac:dyDescent="0.25">
      <c r="A160" s="6">
        <v>4</v>
      </c>
      <c r="B160" s="6">
        <v>3</v>
      </c>
      <c r="C160" s="6" t="s">
        <v>2</v>
      </c>
      <c r="D160" s="6">
        <f>B135</f>
        <v>0</v>
      </c>
      <c r="E160" s="6" t="s">
        <v>3</v>
      </c>
      <c r="F160" s="6" t="str">
        <f>B136</f>
        <v>Board</v>
      </c>
      <c r="G160" s="6" t="s">
        <v>32</v>
      </c>
      <c r="H160" s="6" t="s">
        <v>33</v>
      </c>
      <c r="I160" s="6" t="s">
        <v>39</v>
      </c>
      <c r="J160" s="6">
        <v>8</v>
      </c>
      <c r="K160" s="6">
        <v>50</v>
      </c>
      <c r="L160" s="6"/>
      <c r="M160" s="6">
        <f>M200</f>
        <v>5</v>
      </c>
      <c r="N160" s="6">
        <f t="shared" si="25"/>
        <v>5</v>
      </c>
    </row>
    <row r="161" spans="1:14" x14ac:dyDescent="0.25">
      <c r="A161" s="6">
        <v>5</v>
      </c>
      <c r="B161" s="6">
        <v>3</v>
      </c>
      <c r="C161" s="6" t="s">
        <v>2</v>
      </c>
      <c r="D161" s="6">
        <f>B137</f>
        <v>2</v>
      </c>
      <c r="E161" s="6" t="s">
        <v>3</v>
      </c>
      <c r="F161" s="6">
        <f>B138</f>
        <v>2</v>
      </c>
      <c r="G161" s="6" t="s">
        <v>40</v>
      </c>
      <c r="H161" s="6" t="s">
        <v>37</v>
      </c>
      <c r="I161" s="6" t="s">
        <v>41</v>
      </c>
      <c r="J161" s="6">
        <v>9</v>
      </c>
      <c r="K161" s="6">
        <v>140</v>
      </c>
      <c r="L161" s="6"/>
      <c r="M161" s="6">
        <f>M209</f>
        <v>10</v>
      </c>
      <c r="N161" s="6">
        <f t="shared" si="25"/>
        <v>0</v>
      </c>
    </row>
    <row r="162" spans="1:14" x14ac:dyDescent="0.25">
      <c r="A162" s="6">
        <v>6</v>
      </c>
      <c r="B162" s="6">
        <v>3</v>
      </c>
      <c r="C162" s="6" t="s">
        <v>2</v>
      </c>
      <c r="D162" s="6">
        <f>B139</f>
        <v>2</v>
      </c>
      <c r="E162" s="6" t="s">
        <v>3</v>
      </c>
      <c r="F162" s="6">
        <f>B140</f>
        <v>2</v>
      </c>
      <c r="G162" s="6" t="s">
        <v>40</v>
      </c>
      <c r="H162" s="6" t="s">
        <v>37</v>
      </c>
      <c r="I162" s="6" t="s">
        <v>42</v>
      </c>
      <c r="J162" s="6">
        <v>9</v>
      </c>
      <c r="K162" s="6">
        <v>140</v>
      </c>
      <c r="L162" s="6"/>
      <c r="M162" s="6">
        <f>M218</f>
        <v>8</v>
      </c>
      <c r="N162" s="6">
        <f t="shared" si="25"/>
        <v>2</v>
      </c>
    </row>
    <row r="163" spans="1:14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 spans="1:14" ht="23.25" x14ac:dyDescent="0.35">
      <c r="A164" s="14" t="s">
        <v>56</v>
      </c>
      <c r="B164" s="14"/>
      <c r="C164" s="14"/>
      <c r="D164" s="14"/>
      <c r="E164" s="14"/>
      <c r="F164" s="14"/>
    </row>
    <row r="166" spans="1:14" x14ac:dyDescent="0.25">
      <c r="A166" s="9" t="s">
        <v>43</v>
      </c>
      <c r="B166" s="9" t="s">
        <v>4</v>
      </c>
      <c r="C166" s="9" t="s">
        <v>18</v>
      </c>
      <c r="D166" s="9" t="s">
        <v>19</v>
      </c>
      <c r="E166" s="9" t="s">
        <v>20</v>
      </c>
      <c r="F166" s="9" t="s">
        <v>21</v>
      </c>
      <c r="G166" s="9" t="s">
        <v>22</v>
      </c>
      <c r="H166" s="9" t="s">
        <v>23</v>
      </c>
      <c r="I166" s="9" t="s">
        <v>24</v>
      </c>
      <c r="J166" s="9" t="s">
        <v>25</v>
      </c>
      <c r="K166" s="10" t="s">
        <v>26</v>
      </c>
      <c r="L166" s="10" t="s">
        <v>27</v>
      </c>
      <c r="M166" s="9" t="s">
        <v>44</v>
      </c>
    </row>
    <row r="167" spans="1:14" x14ac:dyDescent="0.25">
      <c r="A167" s="7">
        <v>1</v>
      </c>
      <c r="B167" s="7">
        <v>3</v>
      </c>
      <c r="C167" s="7" t="s">
        <v>2</v>
      </c>
      <c r="D167" s="7">
        <f t="shared" ref="D167:D172" si="26">D157</f>
        <v>2</v>
      </c>
      <c r="E167" s="7" t="s">
        <v>3</v>
      </c>
      <c r="F167" s="7">
        <f t="shared" ref="F167:F172" si="27">F157</f>
        <v>2</v>
      </c>
      <c r="G167" s="7" t="s">
        <v>32</v>
      </c>
      <c r="H167" s="7" t="s">
        <v>33</v>
      </c>
      <c r="I167" s="7" t="s">
        <v>34</v>
      </c>
      <c r="J167" s="7">
        <v>7</v>
      </c>
      <c r="K167" s="7">
        <v>100</v>
      </c>
      <c r="L167" s="7"/>
      <c r="M167" s="7" t="s">
        <v>45</v>
      </c>
    </row>
    <row r="168" spans="1:14" x14ac:dyDescent="0.25">
      <c r="A168" s="6">
        <v>2</v>
      </c>
      <c r="B168" s="6">
        <v>3</v>
      </c>
      <c r="C168" s="6" t="s">
        <v>2</v>
      </c>
      <c r="D168" s="6">
        <f t="shared" si="26"/>
        <v>2</v>
      </c>
      <c r="E168" s="6" t="s">
        <v>3</v>
      </c>
      <c r="F168" s="6">
        <f t="shared" si="27"/>
        <v>2</v>
      </c>
      <c r="G168" s="6" t="s">
        <v>32</v>
      </c>
      <c r="H168" s="6" t="s">
        <v>33</v>
      </c>
      <c r="I168" s="6" t="s">
        <v>35</v>
      </c>
      <c r="J168" s="6">
        <v>7</v>
      </c>
      <c r="K168" s="6">
        <v>100</v>
      </c>
      <c r="L168" s="6"/>
      <c r="M168" s="6">
        <f>IF($K$37&gt;K168, 2, IF(K167&lt;K168, 0, 1))</f>
        <v>1</v>
      </c>
    </row>
    <row r="169" spans="1:14" x14ac:dyDescent="0.25">
      <c r="A169" s="6">
        <v>3</v>
      </c>
      <c r="B169" s="6">
        <v>3</v>
      </c>
      <c r="C169" s="6" t="s">
        <v>2</v>
      </c>
      <c r="D169" s="6">
        <f t="shared" si="26"/>
        <v>2</v>
      </c>
      <c r="E169" s="6" t="s">
        <v>3</v>
      </c>
      <c r="F169" s="6">
        <f t="shared" si="27"/>
        <v>2</v>
      </c>
      <c r="G169" s="6" t="s">
        <v>36</v>
      </c>
      <c r="H169" s="6" t="s">
        <v>37</v>
      </c>
      <c r="I169" s="6" t="s">
        <v>38</v>
      </c>
      <c r="J169" s="6">
        <v>11</v>
      </c>
      <c r="K169" s="6">
        <v>100</v>
      </c>
      <c r="L169" s="6"/>
      <c r="M169" s="6">
        <f>IF($K$37&gt;K169, 2, IF($K$37&lt;K169, 0, 1))</f>
        <v>1</v>
      </c>
    </row>
    <row r="170" spans="1:14" x14ac:dyDescent="0.25">
      <c r="A170" s="6">
        <v>4</v>
      </c>
      <c r="B170" s="6">
        <v>3</v>
      </c>
      <c r="C170" s="6" t="s">
        <v>2</v>
      </c>
      <c r="D170" s="6">
        <f t="shared" si="26"/>
        <v>0</v>
      </c>
      <c r="E170" s="6" t="s">
        <v>3</v>
      </c>
      <c r="F170" s="6" t="str">
        <f t="shared" si="27"/>
        <v>Board</v>
      </c>
      <c r="G170" s="6" t="s">
        <v>32</v>
      </c>
      <c r="H170" s="6" t="s">
        <v>33</v>
      </c>
      <c r="I170" s="6" t="s">
        <v>39</v>
      </c>
      <c r="J170" s="6">
        <v>8</v>
      </c>
      <c r="K170" s="6">
        <v>100</v>
      </c>
      <c r="L170" s="6"/>
      <c r="M170" s="6">
        <f>IF($K$37&gt;K170, 2, IF($K$37&lt;K170, 0, 1))</f>
        <v>1</v>
      </c>
    </row>
    <row r="171" spans="1:14" x14ac:dyDescent="0.25">
      <c r="A171" s="6">
        <v>5</v>
      </c>
      <c r="B171" s="6">
        <v>3</v>
      </c>
      <c r="C171" s="6" t="s">
        <v>2</v>
      </c>
      <c r="D171" s="6">
        <f t="shared" si="26"/>
        <v>2</v>
      </c>
      <c r="E171" s="6" t="s">
        <v>3</v>
      </c>
      <c r="F171" s="6">
        <f t="shared" si="27"/>
        <v>2</v>
      </c>
      <c r="G171" s="6" t="s">
        <v>40</v>
      </c>
      <c r="H171" s="6" t="s">
        <v>37</v>
      </c>
      <c r="I171" s="6" t="s">
        <v>41</v>
      </c>
      <c r="J171" s="6">
        <v>9</v>
      </c>
      <c r="K171" s="6">
        <v>100</v>
      </c>
      <c r="L171" s="6"/>
      <c r="M171" s="6">
        <f>IF($K$37&gt;K171, 2, IF($K$37&lt;K171, 0, 1))</f>
        <v>1</v>
      </c>
    </row>
    <row r="172" spans="1:14" x14ac:dyDescent="0.25">
      <c r="A172" s="6">
        <v>6</v>
      </c>
      <c r="B172" s="6">
        <v>3</v>
      </c>
      <c r="C172" s="6" t="s">
        <v>2</v>
      </c>
      <c r="D172" s="6">
        <f t="shared" si="26"/>
        <v>2</v>
      </c>
      <c r="E172" s="6" t="s">
        <v>3</v>
      </c>
      <c r="F172" s="6">
        <f t="shared" si="27"/>
        <v>2</v>
      </c>
      <c r="G172" s="6" t="s">
        <v>40</v>
      </c>
      <c r="H172" s="6" t="s">
        <v>37</v>
      </c>
      <c r="I172" s="6" t="s">
        <v>42</v>
      </c>
      <c r="J172" s="6">
        <v>9</v>
      </c>
      <c r="K172" s="6">
        <v>100</v>
      </c>
      <c r="L172" s="6"/>
      <c r="M172" s="6">
        <f>IF($K$37&gt;K172, 2, IF($K$37&lt;K172, 0, 1))</f>
        <v>1</v>
      </c>
    </row>
    <row r="173" spans="1:14" x14ac:dyDescent="0.25">
      <c r="L173" s="17" t="s">
        <v>46</v>
      </c>
      <c r="M173" s="18">
        <f>SUM(M168:M172)</f>
        <v>5</v>
      </c>
    </row>
    <row r="175" spans="1:14" x14ac:dyDescent="0.25">
      <c r="A175" s="9" t="s">
        <v>43</v>
      </c>
      <c r="B175" s="9" t="s">
        <v>4</v>
      </c>
      <c r="C175" s="9" t="s">
        <v>18</v>
      </c>
      <c r="D175" s="9" t="s">
        <v>19</v>
      </c>
      <c r="E175" s="9" t="s">
        <v>20</v>
      </c>
      <c r="F175" s="9" t="s">
        <v>21</v>
      </c>
      <c r="G175" s="9" t="s">
        <v>22</v>
      </c>
      <c r="H175" s="9" t="s">
        <v>23</v>
      </c>
      <c r="I175" s="9" t="s">
        <v>24</v>
      </c>
      <c r="J175" s="9" t="s">
        <v>25</v>
      </c>
      <c r="K175" s="10" t="s">
        <v>26</v>
      </c>
      <c r="L175" s="10" t="s">
        <v>27</v>
      </c>
      <c r="M175" s="9" t="s">
        <v>44</v>
      </c>
    </row>
    <row r="176" spans="1:14" x14ac:dyDescent="0.25">
      <c r="A176" s="6">
        <v>1</v>
      </c>
      <c r="B176" s="6">
        <v>3</v>
      </c>
      <c r="C176" s="6" t="str">
        <f t="shared" ref="C176:F181" si="28">C167</f>
        <v>NS</v>
      </c>
      <c r="D176" s="6">
        <f t="shared" si="28"/>
        <v>2</v>
      </c>
      <c r="E176" s="6" t="str">
        <f t="shared" si="28"/>
        <v>EW</v>
      </c>
      <c r="F176" s="6">
        <f t="shared" si="28"/>
        <v>2</v>
      </c>
      <c r="G176" s="6" t="s">
        <v>32</v>
      </c>
      <c r="H176" s="6" t="s">
        <v>33</v>
      </c>
      <c r="I176" s="6" t="s">
        <v>34</v>
      </c>
      <c r="J176" s="6">
        <v>7</v>
      </c>
      <c r="K176" s="6">
        <v>100</v>
      </c>
      <c r="L176" s="6"/>
      <c r="M176" s="6">
        <f>IF($K$47&gt;K176, 2, IF($K$47&lt;K176, 0, 1))</f>
        <v>1</v>
      </c>
    </row>
    <row r="177" spans="1:13" x14ac:dyDescent="0.25">
      <c r="A177" s="7">
        <v>2</v>
      </c>
      <c r="B177" s="7">
        <v>3</v>
      </c>
      <c r="C177" s="7" t="str">
        <f t="shared" si="28"/>
        <v>NS</v>
      </c>
      <c r="D177" s="7">
        <f t="shared" si="28"/>
        <v>2</v>
      </c>
      <c r="E177" s="7" t="str">
        <f t="shared" si="28"/>
        <v>EW</v>
      </c>
      <c r="F177" s="7">
        <f t="shared" si="28"/>
        <v>2</v>
      </c>
      <c r="G177" s="7" t="s">
        <v>32</v>
      </c>
      <c r="H177" s="7" t="s">
        <v>33</v>
      </c>
      <c r="I177" s="7" t="s">
        <v>35</v>
      </c>
      <c r="J177" s="7">
        <v>7</v>
      </c>
      <c r="K177" s="7">
        <v>100</v>
      </c>
      <c r="L177" s="7"/>
      <c r="M177" s="7" t="s">
        <v>45</v>
      </c>
    </row>
    <row r="178" spans="1:13" x14ac:dyDescent="0.25">
      <c r="A178" s="6">
        <v>3</v>
      </c>
      <c r="B178" s="6">
        <v>3</v>
      </c>
      <c r="C178" s="6" t="str">
        <f t="shared" si="28"/>
        <v>NS</v>
      </c>
      <c r="D178" s="6">
        <f t="shared" si="28"/>
        <v>2</v>
      </c>
      <c r="E178" s="6" t="str">
        <f t="shared" si="28"/>
        <v>EW</v>
      </c>
      <c r="F178" s="6">
        <f t="shared" si="28"/>
        <v>2</v>
      </c>
      <c r="G178" s="6" t="s">
        <v>36</v>
      </c>
      <c r="H178" s="6" t="s">
        <v>37</v>
      </c>
      <c r="I178" s="6" t="s">
        <v>38</v>
      </c>
      <c r="J178" s="6">
        <v>11</v>
      </c>
      <c r="K178" s="6">
        <v>100</v>
      </c>
      <c r="L178" s="6"/>
      <c r="M178" s="6">
        <f>IF($K$47&gt;K178, 2, IF($K$47&lt;K178, 0, 1))</f>
        <v>1</v>
      </c>
    </row>
    <row r="179" spans="1:13" x14ac:dyDescent="0.25">
      <c r="A179" s="6">
        <v>4</v>
      </c>
      <c r="B179" s="6">
        <v>3</v>
      </c>
      <c r="C179" s="6" t="str">
        <f t="shared" si="28"/>
        <v>NS</v>
      </c>
      <c r="D179" s="6">
        <f t="shared" si="28"/>
        <v>0</v>
      </c>
      <c r="E179" s="6" t="str">
        <f t="shared" si="28"/>
        <v>EW</v>
      </c>
      <c r="F179" s="6" t="str">
        <f t="shared" si="28"/>
        <v>Board</v>
      </c>
      <c r="G179" s="6" t="s">
        <v>32</v>
      </c>
      <c r="H179" s="6" t="s">
        <v>33</v>
      </c>
      <c r="I179" s="6" t="s">
        <v>39</v>
      </c>
      <c r="J179" s="6">
        <v>8</v>
      </c>
      <c r="K179" s="6">
        <v>100</v>
      </c>
      <c r="L179" s="6"/>
      <c r="M179" s="6">
        <f t="shared" ref="M179:M181" si="29">IF($K$47&gt;K179, 2, IF($K$47&lt;K179, 0, 1))</f>
        <v>1</v>
      </c>
    </row>
    <row r="180" spans="1:13" x14ac:dyDescent="0.25">
      <c r="A180" s="6">
        <v>5</v>
      </c>
      <c r="B180" s="6">
        <v>3</v>
      </c>
      <c r="C180" s="6" t="str">
        <f t="shared" si="28"/>
        <v>NS</v>
      </c>
      <c r="D180" s="6">
        <f t="shared" si="28"/>
        <v>2</v>
      </c>
      <c r="E180" s="6" t="str">
        <f t="shared" si="28"/>
        <v>EW</v>
      </c>
      <c r="F180" s="6">
        <f t="shared" si="28"/>
        <v>2</v>
      </c>
      <c r="G180" s="6" t="s">
        <v>40</v>
      </c>
      <c r="H180" s="6" t="s">
        <v>37</v>
      </c>
      <c r="I180" s="6" t="s">
        <v>41</v>
      </c>
      <c r="J180" s="6">
        <v>9</v>
      </c>
      <c r="K180" s="6">
        <v>100</v>
      </c>
      <c r="L180" s="6"/>
      <c r="M180" s="6">
        <f t="shared" si="29"/>
        <v>1</v>
      </c>
    </row>
    <row r="181" spans="1:13" x14ac:dyDescent="0.25">
      <c r="A181" s="6">
        <v>6</v>
      </c>
      <c r="B181" s="6">
        <v>3</v>
      </c>
      <c r="C181" s="6" t="str">
        <f t="shared" si="28"/>
        <v>NS</v>
      </c>
      <c r="D181" s="6">
        <f t="shared" si="28"/>
        <v>2</v>
      </c>
      <c r="E181" s="6" t="str">
        <f t="shared" si="28"/>
        <v>EW</v>
      </c>
      <c r="F181" s="6">
        <f t="shared" si="28"/>
        <v>2</v>
      </c>
      <c r="G181" s="6" t="s">
        <v>40</v>
      </c>
      <c r="H181" s="6" t="s">
        <v>37</v>
      </c>
      <c r="I181" s="6" t="s">
        <v>42</v>
      </c>
      <c r="J181" s="6">
        <v>9</v>
      </c>
      <c r="K181" s="6">
        <v>100</v>
      </c>
      <c r="L181" s="6"/>
      <c r="M181" s="6">
        <f t="shared" si="29"/>
        <v>1</v>
      </c>
    </row>
    <row r="182" spans="1:13" x14ac:dyDescent="0.25">
      <c r="L182" s="17" t="s">
        <v>46</v>
      </c>
      <c r="M182" s="18">
        <f>SUM(M176:M181)</f>
        <v>5</v>
      </c>
    </row>
    <row r="184" spans="1:13" x14ac:dyDescent="0.25">
      <c r="A184" s="9" t="s">
        <v>43</v>
      </c>
      <c r="B184" s="9" t="s">
        <v>4</v>
      </c>
      <c r="C184" s="9" t="s">
        <v>18</v>
      </c>
      <c r="D184" s="9" t="s">
        <v>19</v>
      </c>
      <c r="E184" s="9" t="s">
        <v>20</v>
      </c>
      <c r="F184" s="9" t="s">
        <v>21</v>
      </c>
      <c r="G184" s="9" t="s">
        <v>22</v>
      </c>
      <c r="H184" s="9" t="s">
        <v>23</v>
      </c>
      <c r="I184" s="9" t="s">
        <v>24</v>
      </c>
      <c r="J184" s="9" t="s">
        <v>25</v>
      </c>
      <c r="K184" s="10" t="s">
        <v>26</v>
      </c>
      <c r="L184" s="10" t="s">
        <v>27</v>
      </c>
      <c r="M184" s="9" t="s">
        <v>44</v>
      </c>
    </row>
    <row r="185" spans="1:13" x14ac:dyDescent="0.25">
      <c r="A185" s="6">
        <v>1</v>
      </c>
      <c r="B185" s="6">
        <v>3</v>
      </c>
      <c r="C185" s="6" t="str">
        <f t="shared" ref="C185:F190" si="30">C167</f>
        <v>NS</v>
      </c>
      <c r="D185" s="6">
        <f t="shared" si="30"/>
        <v>2</v>
      </c>
      <c r="E185" s="6" t="str">
        <f t="shared" si="30"/>
        <v>EW</v>
      </c>
      <c r="F185" s="6">
        <f t="shared" si="30"/>
        <v>2</v>
      </c>
      <c r="G185" s="6" t="s">
        <v>32</v>
      </c>
      <c r="H185" s="6" t="s">
        <v>33</v>
      </c>
      <c r="I185" s="6" t="s">
        <v>34</v>
      </c>
      <c r="J185" s="6">
        <v>7</v>
      </c>
      <c r="K185" s="6">
        <v>450</v>
      </c>
      <c r="L185" s="6"/>
      <c r="M185" s="6">
        <f>IF($K$57&lt;K185, 2, IF($K$57&gt;K185, 0, 1))</f>
        <v>1</v>
      </c>
    </row>
    <row r="186" spans="1:13" x14ac:dyDescent="0.25">
      <c r="A186" s="6">
        <v>2</v>
      </c>
      <c r="B186" s="6">
        <v>3</v>
      </c>
      <c r="C186" s="6" t="str">
        <f t="shared" si="30"/>
        <v>NS</v>
      </c>
      <c r="D186" s="6">
        <f t="shared" si="30"/>
        <v>2</v>
      </c>
      <c r="E186" s="6" t="str">
        <f t="shared" si="30"/>
        <v>EW</v>
      </c>
      <c r="F186" s="6">
        <f t="shared" si="30"/>
        <v>2</v>
      </c>
      <c r="G186" s="6" t="s">
        <v>32</v>
      </c>
      <c r="H186" s="6" t="s">
        <v>33</v>
      </c>
      <c r="I186" s="6" t="s">
        <v>35</v>
      </c>
      <c r="J186" s="6">
        <v>7</v>
      </c>
      <c r="K186" s="6">
        <v>450</v>
      </c>
      <c r="L186" s="6"/>
      <c r="M186" s="6">
        <f>IF($K$57&lt;K186, 2, IF($K$57&gt;K186, 0, 1))</f>
        <v>1</v>
      </c>
    </row>
    <row r="187" spans="1:13" x14ac:dyDescent="0.25">
      <c r="A187" s="7">
        <v>3</v>
      </c>
      <c r="B187" s="7">
        <v>3</v>
      </c>
      <c r="C187" s="7" t="str">
        <f t="shared" si="30"/>
        <v>NS</v>
      </c>
      <c r="D187" s="7">
        <f t="shared" si="30"/>
        <v>2</v>
      </c>
      <c r="E187" s="7" t="str">
        <f t="shared" si="30"/>
        <v>EW</v>
      </c>
      <c r="F187" s="7">
        <f t="shared" si="30"/>
        <v>2</v>
      </c>
      <c r="G187" s="7" t="s">
        <v>36</v>
      </c>
      <c r="H187" s="7" t="s">
        <v>37</v>
      </c>
      <c r="I187" s="7" t="s">
        <v>38</v>
      </c>
      <c r="J187" s="7">
        <v>11</v>
      </c>
      <c r="K187" s="7">
        <v>450</v>
      </c>
      <c r="L187" s="7"/>
      <c r="M187" s="7" t="s">
        <v>45</v>
      </c>
    </row>
    <row r="188" spans="1:13" x14ac:dyDescent="0.25">
      <c r="A188" s="6">
        <v>4</v>
      </c>
      <c r="B188" s="6">
        <v>3</v>
      </c>
      <c r="C188" s="6" t="str">
        <f t="shared" si="30"/>
        <v>NS</v>
      </c>
      <c r="D188" s="6">
        <f t="shared" si="30"/>
        <v>0</v>
      </c>
      <c r="E188" s="6" t="str">
        <f t="shared" si="30"/>
        <v>EW</v>
      </c>
      <c r="F188" s="6" t="str">
        <f t="shared" si="30"/>
        <v>Board</v>
      </c>
      <c r="G188" s="6" t="s">
        <v>32</v>
      </c>
      <c r="H188" s="6" t="s">
        <v>33</v>
      </c>
      <c r="I188" s="6" t="s">
        <v>39</v>
      </c>
      <c r="J188" s="6">
        <v>8</v>
      </c>
      <c r="K188" s="6">
        <v>450</v>
      </c>
      <c r="L188" s="6"/>
      <c r="M188" s="6">
        <f>IF($K$57&gt;K188, 2, IF($K$57&lt;K188, 0, 1))</f>
        <v>1</v>
      </c>
    </row>
    <row r="189" spans="1:13" x14ac:dyDescent="0.25">
      <c r="A189" s="6">
        <v>5</v>
      </c>
      <c r="B189" s="6">
        <v>3</v>
      </c>
      <c r="C189" s="6" t="str">
        <f t="shared" si="30"/>
        <v>NS</v>
      </c>
      <c r="D189" s="6">
        <f t="shared" si="30"/>
        <v>2</v>
      </c>
      <c r="E189" s="6" t="str">
        <f t="shared" si="30"/>
        <v>EW</v>
      </c>
      <c r="F189" s="6">
        <f t="shared" si="30"/>
        <v>2</v>
      </c>
      <c r="G189" s="6" t="s">
        <v>40</v>
      </c>
      <c r="H189" s="6" t="s">
        <v>37</v>
      </c>
      <c r="I189" s="6" t="s">
        <v>41</v>
      </c>
      <c r="J189" s="6">
        <v>9</v>
      </c>
      <c r="K189" s="6">
        <v>450</v>
      </c>
      <c r="L189" s="6"/>
      <c r="M189" s="6">
        <f>IF($K$57&lt;K189, 2, IF($K$57&gt;K189, 0, 1))</f>
        <v>1</v>
      </c>
    </row>
    <row r="190" spans="1:13" x14ac:dyDescent="0.25">
      <c r="A190" s="6">
        <v>6</v>
      </c>
      <c r="B190" s="6">
        <v>3</v>
      </c>
      <c r="C190" s="6" t="str">
        <f t="shared" si="30"/>
        <v>NS</v>
      </c>
      <c r="D190" s="6">
        <f t="shared" si="30"/>
        <v>2</v>
      </c>
      <c r="E190" s="6" t="str">
        <f t="shared" si="30"/>
        <v>EW</v>
      </c>
      <c r="F190" s="6">
        <f t="shared" si="30"/>
        <v>2</v>
      </c>
      <c r="G190" s="6" t="s">
        <v>40</v>
      </c>
      <c r="H190" s="6" t="s">
        <v>37</v>
      </c>
      <c r="I190" s="6" t="s">
        <v>42</v>
      </c>
      <c r="J190" s="6">
        <v>9</v>
      </c>
      <c r="K190" s="6">
        <v>450</v>
      </c>
      <c r="L190" s="6"/>
      <c r="M190" s="6">
        <f>IF($K$57&lt;K190, 2, IF($K$57&gt;K190, 0, 1))</f>
        <v>1</v>
      </c>
    </row>
    <row r="191" spans="1:13" x14ac:dyDescent="0.25">
      <c r="L191" s="17" t="s">
        <v>46</v>
      </c>
      <c r="M191" s="18">
        <f>SUM(M185:M190)</f>
        <v>5</v>
      </c>
    </row>
    <row r="193" spans="1:13" x14ac:dyDescent="0.25">
      <c r="A193" s="9" t="s">
        <v>43</v>
      </c>
      <c r="B193" s="9" t="s">
        <v>4</v>
      </c>
      <c r="C193" s="9" t="s">
        <v>18</v>
      </c>
      <c r="D193" s="9" t="s">
        <v>19</v>
      </c>
      <c r="E193" s="9" t="s">
        <v>20</v>
      </c>
      <c r="F193" s="9" t="s">
        <v>21</v>
      </c>
      <c r="G193" s="9" t="s">
        <v>22</v>
      </c>
      <c r="H193" s="9" t="s">
        <v>23</v>
      </c>
      <c r="I193" s="9" t="s">
        <v>24</v>
      </c>
      <c r="J193" s="9" t="s">
        <v>25</v>
      </c>
      <c r="K193" s="10" t="s">
        <v>26</v>
      </c>
      <c r="L193" s="10" t="s">
        <v>27</v>
      </c>
      <c r="M193" s="9" t="s">
        <v>44</v>
      </c>
    </row>
    <row r="194" spans="1:13" x14ac:dyDescent="0.25">
      <c r="A194" s="6">
        <v>1</v>
      </c>
      <c r="B194" s="6">
        <v>3</v>
      </c>
      <c r="C194" s="6" t="str">
        <f t="shared" ref="C194:F199" si="31">C167</f>
        <v>NS</v>
      </c>
      <c r="D194" s="6">
        <f t="shared" si="31"/>
        <v>2</v>
      </c>
      <c r="E194" s="6" t="str">
        <f t="shared" si="31"/>
        <v>EW</v>
      </c>
      <c r="F194" s="6">
        <f t="shared" si="31"/>
        <v>2</v>
      </c>
      <c r="G194" s="6" t="s">
        <v>32</v>
      </c>
      <c r="H194" s="6" t="s">
        <v>33</v>
      </c>
      <c r="I194" s="6" t="s">
        <v>34</v>
      </c>
      <c r="J194" s="6">
        <v>7</v>
      </c>
      <c r="K194" s="6">
        <v>50</v>
      </c>
      <c r="L194" s="6"/>
      <c r="M194" s="6">
        <f>IF($K$67&lt;K194, 2, IF($K$67&gt;K194, 0, 1))</f>
        <v>1</v>
      </c>
    </row>
    <row r="195" spans="1:13" x14ac:dyDescent="0.25">
      <c r="A195" s="6">
        <v>2</v>
      </c>
      <c r="B195" s="6">
        <v>3</v>
      </c>
      <c r="C195" s="6" t="str">
        <f t="shared" si="31"/>
        <v>NS</v>
      </c>
      <c r="D195" s="6">
        <f t="shared" si="31"/>
        <v>2</v>
      </c>
      <c r="E195" s="6" t="str">
        <f t="shared" si="31"/>
        <v>EW</v>
      </c>
      <c r="F195" s="6">
        <f t="shared" si="31"/>
        <v>2</v>
      </c>
      <c r="G195" s="6" t="s">
        <v>32</v>
      </c>
      <c r="H195" s="6" t="s">
        <v>33</v>
      </c>
      <c r="I195" s="6" t="s">
        <v>35</v>
      </c>
      <c r="J195" s="6">
        <v>7</v>
      </c>
      <c r="K195" s="6">
        <v>50</v>
      </c>
      <c r="L195" s="6"/>
      <c r="M195" s="6">
        <f t="shared" ref="M195:M196" si="32">IF($K$67&lt;K195, 2, IF($K$67&gt;K195, 0, 1))</f>
        <v>1</v>
      </c>
    </row>
    <row r="196" spans="1:13" x14ac:dyDescent="0.25">
      <c r="A196" s="16">
        <v>3</v>
      </c>
      <c r="B196" s="6">
        <v>3</v>
      </c>
      <c r="C196" s="16" t="str">
        <f t="shared" si="31"/>
        <v>NS</v>
      </c>
      <c r="D196" s="16">
        <f t="shared" si="31"/>
        <v>2</v>
      </c>
      <c r="E196" s="16" t="str">
        <f t="shared" si="31"/>
        <v>EW</v>
      </c>
      <c r="F196" s="16">
        <f t="shared" si="31"/>
        <v>2</v>
      </c>
      <c r="G196" s="16" t="s">
        <v>36</v>
      </c>
      <c r="H196" s="16" t="s">
        <v>37</v>
      </c>
      <c r="I196" s="16" t="s">
        <v>38</v>
      </c>
      <c r="J196" s="16">
        <v>11</v>
      </c>
      <c r="K196" s="16">
        <v>50</v>
      </c>
      <c r="L196" s="16"/>
      <c r="M196" s="6">
        <f t="shared" si="32"/>
        <v>1</v>
      </c>
    </row>
    <row r="197" spans="1:13" x14ac:dyDescent="0.25">
      <c r="A197" s="7">
        <v>4</v>
      </c>
      <c r="B197" s="7">
        <v>3</v>
      </c>
      <c r="C197" s="7" t="str">
        <f t="shared" si="31"/>
        <v>NS</v>
      </c>
      <c r="D197" s="7">
        <f t="shared" si="31"/>
        <v>0</v>
      </c>
      <c r="E197" s="7" t="str">
        <f t="shared" si="31"/>
        <v>EW</v>
      </c>
      <c r="F197" s="7" t="str">
        <f t="shared" si="31"/>
        <v>Board</v>
      </c>
      <c r="G197" s="7" t="s">
        <v>32</v>
      </c>
      <c r="H197" s="7" t="s">
        <v>33</v>
      </c>
      <c r="I197" s="7" t="s">
        <v>39</v>
      </c>
      <c r="J197" s="7">
        <v>8</v>
      </c>
      <c r="K197" s="7">
        <v>50</v>
      </c>
      <c r="L197" s="7"/>
      <c r="M197" s="7" t="s">
        <v>45</v>
      </c>
    </row>
    <row r="198" spans="1:13" x14ac:dyDescent="0.25">
      <c r="A198" s="6">
        <v>5</v>
      </c>
      <c r="B198" s="6">
        <v>3</v>
      </c>
      <c r="C198" s="6" t="str">
        <f t="shared" si="31"/>
        <v>NS</v>
      </c>
      <c r="D198" s="6">
        <f t="shared" si="31"/>
        <v>2</v>
      </c>
      <c r="E198" s="6" t="str">
        <f t="shared" si="31"/>
        <v>EW</v>
      </c>
      <c r="F198" s="6">
        <f t="shared" si="31"/>
        <v>2</v>
      </c>
      <c r="G198" s="6" t="s">
        <v>40</v>
      </c>
      <c r="H198" s="6" t="s">
        <v>37</v>
      </c>
      <c r="I198" s="6" t="s">
        <v>41</v>
      </c>
      <c r="J198" s="6">
        <v>9</v>
      </c>
      <c r="K198" s="6">
        <v>50</v>
      </c>
      <c r="L198" s="6"/>
      <c r="M198" s="6">
        <f>IF($K$67&lt;K198, 2, IF($K$67&gt;K198, 0, 1))</f>
        <v>1</v>
      </c>
    </row>
    <row r="199" spans="1:13" x14ac:dyDescent="0.25">
      <c r="A199" s="6">
        <v>6</v>
      </c>
      <c r="B199" s="6">
        <v>3</v>
      </c>
      <c r="C199" s="6" t="str">
        <f t="shared" si="31"/>
        <v>NS</v>
      </c>
      <c r="D199" s="6">
        <f t="shared" si="31"/>
        <v>2</v>
      </c>
      <c r="E199" s="6" t="str">
        <f t="shared" si="31"/>
        <v>EW</v>
      </c>
      <c r="F199" s="6">
        <f t="shared" si="31"/>
        <v>2</v>
      </c>
      <c r="G199" s="6" t="s">
        <v>40</v>
      </c>
      <c r="H199" s="6" t="s">
        <v>37</v>
      </c>
      <c r="I199" s="6" t="s">
        <v>42</v>
      </c>
      <c r="J199" s="6">
        <v>9</v>
      </c>
      <c r="K199" s="6">
        <v>50</v>
      </c>
      <c r="L199" s="6"/>
      <c r="M199" s="6">
        <f>IF($K$67&lt;K199, 2, IF($K$67&gt;K199, 0, 1))</f>
        <v>1</v>
      </c>
    </row>
    <row r="200" spans="1:13" x14ac:dyDescent="0.25">
      <c r="L200" s="17" t="s">
        <v>46</v>
      </c>
      <c r="M200" s="18">
        <f>SUM(M194:M199)</f>
        <v>5</v>
      </c>
    </row>
    <row r="202" spans="1:13" x14ac:dyDescent="0.25">
      <c r="A202" s="9" t="s">
        <v>43</v>
      </c>
      <c r="B202" s="9" t="s">
        <v>4</v>
      </c>
      <c r="C202" s="9" t="s">
        <v>18</v>
      </c>
      <c r="D202" s="9" t="s">
        <v>19</v>
      </c>
      <c r="E202" s="9" t="s">
        <v>20</v>
      </c>
      <c r="F202" s="9" t="s">
        <v>21</v>
      </c>
      <c r="G202" s="9" t="s">
        <v>22</v>
      </c>
      <c r="H202" s="9" t="s">
        <v>23</v>
      </c>
      <c r="I202" s="9" t="s">
        <v>24</v>
      </c>
      <c r="J202" s="9" t="s">
        <v>25</v>
      </c>
      <c r="K202" s="10" t="s">
        <v>26</v>
      </c>
      <c r="L202" s="10" t="s">
        <v>27</v>
      </c>
      <c r="M202" s="9" t="s">
        <v>44</v>
      </c>
    </row>
    <row r="203" spans="1:13" x14ac:dyDescent="0.25">
      <c r="A203" s="6">
        <v>1</v>
      </c>
      <c r="B203" s="6">
        <v>3</v>
      </c>
      <c r="C203" s="6" t="str">
        <f t="shared" ref="C203:F208" si="33">C167</f>
        <v>NS</v>
      </c>
      <c r="D203" s="6">
        <f t="shared" si="33"/>
        <v>2</v>
      </c>
      <c r="E203" s="6" t="str">
        <f t="shared" si="33"/>
        <v>EW</v>
      </c>
      <c r="F203" s="6">
        <f t="shared" si="33"/>
        <v>2</v>
      </c>
      <c r="G203" s="6" t="s">
        <v>32</v>
      </c>
      <c r="H203" s="6" t="s">
        <v>33</v>
      </c>
      <c r="I203" s="6" t="s">
        <v>34</v>
      </c>
      <c r="J203" s="6">
        <v>7</v>
      </c>
      <c r="K203" s="6">
        <v>140</v>
      </c>
      <c r="L203" s="6"/>
      <c r="M203" s="6">
        <f>IF($K$77&lt;K203, 2, IF($K$77&gt;K203, 0, 1))</f>
        <v>2</v>
      </c>
    </row>
    <row r="204" spans="1:13" x14ac:dyDescent="0.25">
      <c r="A204" s="6">
        <v>2</v>
      </c>
      <c r="B204" s="6">
        <v>3</v>
      </c>
      <c r="C204" s="6" t="str">
        <f t="shared" si="33"/>
        <v>NS</v>
      </c>
      <c r="D204" s="6">
        <f t="shared" si="33"/>
        <v>2</v>
      </c>
      <c r="E204" s="6" t="str">
        <f t="shared" si="33"/>
        <v>EW</v>
      </c>
      <c r="F204" s="6">
        <f t="shared" si="33"/>
        <v>2</v>
      </c>
      <c r="G204" s="6" t="s">
        <v>32</v>
      </c>
      <c r="H204" s="6" t="s">
        <v>33</v>
      </c>
      <c r="I204" s="6" t="s">
        <v>35</v>
      </c>
      <c r="J204" s="6">
        <v>7</v>
      </c>
      <c r="K204" s="6">
        <v>140</v>
      </c>
      <c r="L204" s="6"/>
      <c r="M204" s="6">
        <f>IF($K$77&lt;K204, 2, IF($K$77&gt;K204, 0, 1))</f>
        <v>2</v>
      </c>
    </row>
    <row r="205" spans="1:13" x14ac:dyDescent="0.25">
      <c r="A205" s="16">
        <v>3</v>
      </c>
      <c r="B205" s="6">
        <v>3</v>
      </c>
      <c r="C205" s="16" t="str">
        <f t="shared" si="33"/>
        <v>NS</v>
      </c>
      <c r="D205" s="16">
        <f t="shared" si="33"/>
        <v>2</v>
      </c>
      <c r="E205" s="16" t="str">
        <f t="shared" si="33"/>
        <v>EW</v>
      </c>
      <c r="F205" s="16">
        <f t="shared" si="33"/>
        <v>2</v>
      </c>
      <c r="G205" s="16" t="s">
        <v>36</v>
      </c>
      <c r="H205" s="16" t="s">
        <v>37</v>
      </c>
      <c r="I205" s="16" t="s">
        <v>38</v>
      </c>
      <c r="J205" s="16">
        <v>11</v>
      </c>
      <c r="K205" s="6">
        <v>140</v>
      </c>
      <c r="L205" s="16"/>
      <c r="M205" s="6">
        <f>IF($K$77&lt;K205, 2, IF($K$77&gt;K205, 0, 1))</f>
        <v>2</v>
      </c>
    </row>
    <row r="206" spans="1:13" x14ac:dyDescent="0.25">
      <c r="A206" s="6">
        <v>4</v>
      </c>
      <c r="B206" s="6">
        <v>3</v>
      </c>
      <c r="C206" s="6" t="str">
        <f t="shared" si="33"/>
        <v>NS</v>
      </c>
      <c r="D206" s="6">
        <f t="shared" si="33"/>
        <v>0</v>
      </c>
      <c r="E206" s="6" t="str">
        <f t="shared" si="33"/>
        <v>EW</v>
      </c>
      <c r="F206" s="6" t="str">
        <f t="shared" si="33"/>
        <v>Board</v>
      </c>
      <c r="G206" s="6" t="s">
        <v>32</v>
      </c>
      <c r="H206" s="6" t="s">
        <v>33</v>
      </c>
      <c r="I206" s="6" t="s">
        <v>39</v>
      </c>
      <c r="J206" s="6">
        <v>8</v>
      </c>
      <c r="K206" s="6">
        <v>140</v>
      </c>
      <c r="L206" s="6"/>
      <c r="M206" s="6">
        <f>IF($K$77&lt;K206, 2, IF($K$77&gt;K206, 0, 1))</f>
        <v>2</v>
      </c>
    </row>
    <row r="207" spans="1:13" x14ac:dyDescent="0.25">
      <c r="A207" s="7">
        <v>5</v>
      </c>
      <c r="B207" s="7">
        <v>3</v>
      </c>
      <c r="C207" s="7" t="str">
        <f t="shared" si="33"/>
        <v>NS</v>
      </c>
      <c r="D207" s="7">
        <f t="shared" si="33"/>
        <v>2</v>
      </c>
      <c r="E207" s="7" t="str">
        <f t="shared" si="33"/>
        <v>EW</v>
      </c>
      <c r="F207" s="7">
        <f t="shared" si="33"/>
        <v>2</v>
      </c>
      <c r="G207" s="7" t="s">
        <v>40</v>
      </c>
      <c r="H207" s="7" t="s">
        <v>37</v>
      </c>
      <c r="I207" s="7" t="s">
        <v>41</v>
      </c>
      <c r="J207" s="7">
        <v>9</v>
      </c>
      <c r="K207" s="7">
        <v>140</v>
      </c>
      <c r="L207" s="7"/>
      <c r="M207" s="7" t="s">
        <v>45</v>
      </c>
    </row>
    <row r="208" spans="1:13" x14ac:dyDescent="0.25">
      <c r="A208" s="6">
        <v>6</v>
      </c>
      <c r="B208" s="6">
        <v>3</v>
      </c>
      <c r="C208" s="6" t="str">
        <f t="shared" si="33"/>
        <v>NS</v>
      </c>
      <c r="D208" s="6">
        <f t="shared" si="33"/>
        <v>2</v>
      </c>
      <c r="E208" s="6" t="str">
        <f t="shared" si="33"/>
        <v>EW</v>
      </c>
      <c r="F208" s="6">
        <f t="shared" si="33"/>
        <v>2</v>
      </c>
      <c r="G208" s="6" t="s">
        <v>40</v>
      </c>
      <c r="H208" s="6" t="s">
        <v>37</v>
      </c>
      <c r="I208" s="6" t="s">
        <v>42</v>
      </c>
      <c r="J208" s="6">
        <v>9</v>
      </c>
      <c r="K208" s="6">
        <v>140</v>
      </c>
      <c r="L208" s="6"/>
      <c r="M208" s="6">
        <f>IF($K$77&lt;K208, 2, IF($K$77&gt;K208, 0, 1))</f>
        <v>2</v>
      </c>
    </row>
    <row r="209" spans="1:16" x14ac:dyDescent="0.25">
      <c r="L209" s="17" t="s">
        <v>46</v>
      </c>
      <c r="M209" s="18">
        <f>SUM(M203:M208)</f>
        <v>10</v>
      </c>
    </row>
    <row r="211" spans="1:16" x14ac:dyDescent="0.25">
      <c r="A211" s="9" t="s">
        <v>43</v>
      </c>
      <c r="B211" s="9" t="s">
        <v>4</v>
      </c>
      <c r="C211" s="9" t="s">
        <v>18</v>
      </c>
      <c r="D211" s="9" t="s">
        <v>19</v>
      </c>
      <c r="E211" s="9" t="s">
        <v>20</v>
      </c>
      <c r="F211" s="9" t="s">
        <v>21</v>
      </c>
      <c r="G211" s="9" t="s">
        <v>22</v>
      </c>
      <c r="H211" s="9" t="s">
        <v>23</v>
      </c>
      <c r="I211" s="9" t="s">
        <v>24</v>
      </c>
      <c r="J211" s="9" t="s">
        <v>25</v>
      </c>
      <c r="K211" s="10" t="s">
        <v>26</v>
      </c>
      <c r="L211" s="10" t="s">
        <v>27</v>
      </c>
      <c r="M211" s="9" t="s">
        <v>44</v>
      </c>
    </row>
    <row r="212" spans="1:16" x14ac:dyDescent="0.25">
      <c r="A212" s="6">
        <v>1</v>
      </c>
      <c r="B212" s="6">
        <v>3</v>
      </c>
      <c r="C212" s="6" t="str">
        <f t="shared" ref="C212:F217" si="34">C167</f>
        <v>NS</v>
      </c>
      <c r="D212" s="6">
        <f t="shared" si="34"/>
        <v>2</v>
      </c>
      <c r="E212" s="6" t="str">
        <f t="shared" si="34"/>
        <v>EW</v>
      </c>
      <c r="F212" s="6">
        <f t="shared" si="34"/>
        <v>2</v>
      </c>
      <c r="G212" s="6" t="s">
        <v>32</v>
      </c>
      <c r="H212" s="6" t="s">
        <v>33</v>
      </c>
      <c r="I212" s="6" t="s">
        <v>34</v>
      </c>
      <c r="J212" s="6">
        <v>7</v>
      </c>
      <c r="K212" s="6">
        <v>140</v>
      </c>
      <c r="L212" s="6"/>
      <c r="M212" s="6">
        <f>IF($K$87&lt;K212, 2, IF($K$87&gt;K212, 0, 1))</f>
        <v>2</v>
      </c>
    </row>
    <row r="213" spans="1:16" x14ac:dyDescent="0.25">
      <c r="A213" s="6">
        <v>2</v>
      </c>
      <c r="B213" s="6">
        <v>3</v>
      </c>
      <c r="C213" s="6" t="str">
        <f t="shared" si="34"/>
        <v>NS</v>
      </c>
      <c r="D213" s="6">
        <f t="shared" si="34"/>
        <v>2</v>
      </c>
      <c r="E213" s="6" t="str">
        <f t="shared" si="34"/>
        <v>EW</v>
      </c>
      <c r="F213" s="6">
        <f t="shared" si="34"/>
        <v>2</v>
      </c>
      <c r="G213" s="6" t="s">
        <v>32</v>
      </c>
      <c r="H213" s="6" t="s">
        <v>33</v>
      </c>
      <c r="I213" s="6" t="s">
        <v>35</v>
      </c>
      <c r="J213" s="6">
        <v>7</v>
      </c>
      <c r="K213" s="6">
        <v>140</v>
      </c>
      <c r="L213" s="6"/>
      <c r="M213" s="6">
        <f>IF($K$87&lt;K213, 2, IF($K$87&gt;K213, 0, 1))</f>
        <v>2</v>
      </c>
    </row>
    <row r="214" spans="1:16" x14ac:dyDescent="0.25">
      <c r="A214" s="16">
        <v>3</v>
      </c>
      <c r="B214" s="6">
        <v>3</v>
      </c>
      <c r="C214" s="16" t="str">
        <f t="shared" si="34"/>
        <v>NS</v>
      </c>
      <c r="D214" s="16">
        <f t="shared" si="34"/>
        <v>2</v>
      </c>
      <c r="E214" s="16" t="str">
        <f t="shared" si="34"/>
        <v>EW</v>
      </c>
      <c r="F214" s="16">
        <f t="shared" si="34"/>
        <v>2</v>
      </c>
      <c r="G214" s="16" t="s">
        <v>36</v>
      </c>
      <c r="H214" s="16" t="s">
        <v>37</v>
      </c>
      <c r="I214" s="16" t="s">
        <v>38</v>
      </c>
      <c r="J214" s="16">
        <v>11</v>
      </c>
      <c r="K214" s="6">
        <v>140</v>
      </c>
      <c r="L214" s="16"/>
      <c r="M214" s="6">
        <f>IF($K$87&lt;K214, 2, IF($K$87&gt;K214, 0, 1))</f>
        <v>2</v>
      </c>
    </row>
    <row r="215" spans="1:16" x14ac:dyDescent="0.25">
      <c r="A215" s="6">
        <v>4</v>
      </c>
      <c r="B215" s="6">
        <v>3</v>
      </c>
      <c r="C215" s="6" t="str">
        <f t="shared" si="34"/>
        <v>NS</v>
      </c>
      <c r="D215" s="6">
        <f t="shared" si="34"/>
        <v>0</v>
      </c>
      <c r="E215" s="6" t="str">
        <f t="shared" si="34"/>
        <v>EW</v>
      </c>
      <c r="F215" s="6" t="str">
        <f t="shared" si="34"/>
        <v>Board</v>
      </c>
      <c r="G215" s="6" t="s">
        <v>32</v>
      </c>
      <c r="H215" s="6" t="s">
        <v>33</v>
      </c>
      <c r="I215" s="6" t="s">
        <v>39</v>
      </c>
      <c r="J215" s="6">
        <v>8</v>
      </c>
      <c r="K215" s="6">
        <v>140</v>
      </c>
      <c r="L215" s="6"/>
      <c r="M215" s="6">
        <f>IF($K$87&gt;K215, 2, IF($K$87&lt;K215, 0, 1))</f>
        <v>0</v>
      </c>
    </row>
    <row r="216" spans="1:16" x14ac:dyDescent="0.25">
      <c r="A216" s="16">
        <v>5</v>
      </c>
      <c r="B216" s="6">
        <v>3</v>
      </c>
      <c r="C216" s="16" t="str">
        <f t="shared" si="34"/>
        <v>NS</v>
      </c>
      <c r="D216" s="16">
        <f t="shared" si="34"/>
        <v>2</v>
      </c>
      <c r="E216" s="16" t="str">
        <f t="shared" si="34"/>
        <v>EW</v>
      </c>
      <c r="F216" s="16">
        <f t="shared" si="34"/>
        <v>2</v>
      </c>
      <c r="G216" s="16" t="s">
        <v>40</v>
      </c>
      <c r="H216" s="16" t="s">
        <v>37</v>
      </c>
      <c r="I216" s="16" t="s">
        <v>41</v>
      </c>
      <c r="J216" s="16">
        <v>9</v>
      </c>
      <c r="K216" s="6">
        <v>50</v>
      </c>
      <c r="L216" s="16"/>
      <c r="M216" s="6">
        <f>IF($K$87&lt;K216, 2, IF($K$87&gt;K216, 0, 1))</f>
        <v>2</v>
      </c>
    </row>
    <row r="217" spans="1:16" x14ac:dyDescent="0.25">
      <c r="A217" s="7">
        <v>6</v>
      </c>
      <c r="B217" s="7">
        <v>3</v>
      </c>
      <c r="C217" s="7" t="str">
        <f t="shared" si="34"/>
        <v>NS</v>
      </c>
      <c r="D217" s="7">
        <f t="shared" si="34"/>
        <v>2</v>
      </c>
      <c r="E217" s="7" t="str">
        <f t="shared" si="34"/>
        <v>EW</v>
      </c>
      <c r="F217" s="7">
        <f t="shared" si="34"/>
        <v>2</v>
      </c>
      <c r="G217" s="7" t="s">
        <v>40</v>
      </c>
      <c r="H217" s="7" t="s">
        <v>37</v>
      </c>
      <c r="I217" s="7" t="s">
        <v>42</v>
      </c>
      <c r="J217" s="7">
        <v>9</v>
      </c>
      <c r="K217" s="7">
        <v>140</v>
      </c>
      <c r="L217" s="7"/>
      <c r="M217" s="7" t="s">
        <v>45</v>
      </c>
    </row>
    <row r="218" spans="1:16" x14ac:dyDescent="0.25">
      <c r="L218" s="17" t="s">
        <v>46</v>
      </c>
      <c r="M218" s="18">
        <f>SUM(M212:M217)</f>
        <v>8</v>
      </c>
    </row>
    <row r="220" spans="1:16" ht="21" x14ac:dyDescent="0.35">
      <c r="A220" s="8" t="s">
        <v>57</v>
      </c>
    </row>
    <row r="222" spans="1:16" x14ac:dyDescent="0.25">
      <c r="A222" s="9" t="s">
        <v>17</v>
      </c>
      <c r="B222" s="9" t="s">
        <v>4</v>
      </c>
      <c r="C222" s="9" t="s">
        <v>18</v>
      </c>
      <c r="D222" s="9" t="s">
        <v>19</v>
      </c>
      <c r="E222" s="9" t="s">
        <v>20</v>
      </c>
      <c r="F222" s="9" t="s">
        <v>21</v>
      </c>
      <c r="G222" s="9" t="s">
        <v>22</v>
      </c>
      <c r="H222" s="9" t="s">
        <v>23</v>
      </c>
      <c r="I222" s="9" t="s">
        <v>24</v>
      </c>
      <c r="J222" s="9" t="s">
        <v>25</v>
      </c>
      <c r="K222" s="10" t="s">
        <v>26</v>
      </c>
      <c r="L222" s="10" t="s">
        <v>27</v>
      </c>
      <c r="M222" s="9" t="s">
        <v>28</v>
      </c>
      <c r="N222" s="11" t="s">
        <v>29</v>
      </c>
      <c r="O222" s="12" t="s">
        <v>30</v>
      </c>
      <c r="P222" s="9" t="s">
        <v>31</v>
      </c>
    </row>
    <row r="223" spans="1:16" x14ac:dyDescent="0.25">
      <c r="A223" s="6">
        <v>1</v>
      </c>
      <c r="B223" s="6">
        <v>4</v>
      </c>
      <c r="C223" s="6" t="s">
        <v>2</v>
      </c>
      <c r="D223" s="6">
        <f>B196</f>
        <v>3</v>
      </c>
      <c r="E223" s="6" t="s">
        <v>3</v>
      </c>
      <c r="F223" s="6">
        <f>B197</f>
        <v>3</v>
      </c>
      <c r="G223" s="6" t="s">
        <v>32</v>
      </c>
      <c r="H223" s="6" t="s">
        <v>33</v>
      </c>
      <c r="I223" s="6" t="s">
        <v>34</v>
      </c>
      <c r="J223" s="6">
        <v>7</v>
      </c>
      <c r="K223" s="6">
        <v>100</v>
      </c>
      <c r="L223" s="6"/>
      <c r="M223" s="6">
        <f>M239</f>
        <v>5</v>
      </c>
      <c r="N223" s="6">
        <f>10-M223</f>
        <v>5</v>
      </c>
      <c r="O223" s="13">
        <f t="shared" ref="O223:O228" si="35">M223/12</f>
        <v>0.41666666666666669</v>
      </c>
      <c r="P223" s="13">
        <f>100%-O223</f>
        <v>0.58333333333333326</v>
      </c>
    </row>
    <row r="224" spans="1:16" x14ac:dyDescent="0.25">
      <c r="A224" s="6">
        <v>2</v>
      </c>
      <c r="B224" s="6">
        <v>4</v>
      </c>
      <c r="C224" s="6" t="s">
        <v>2</v>
      </c>
      <c r="D224" s="6">
        <f>B198</f>
        <v>3</v>
      </c>
      <c r="E224" s="6" t="s">
        <v>3</v>
      </c>
      <c r="F224" s="6">
        <f>B199</f>
        <v>3</v>
      </c>
      <c r="G224" s="6" t="s">
        <v>32</v>
      </c>
      <c r="H224" s="6" t="s">
        <v>33</v>
      </c>
      <c r="I224" s="6" t="s">
        <v>35</v>
      </c>
      <c r="J224" s="6">
        <v>7</v>
      </c>
      <c r="K224" s="6">
        <v>100</v>
      </c>
      <c r="L224" s="6"/>
      <c r="M224" s="6">
        <f>M248</f>
        <v>5</v>
      </c>
      <c r="N224" s="6">
        <f t="shared" ref="N224:N228" si="36">10-M224</f>
        <v>5</v>
      </c>
      <c r="O224" s="13">
        <f t="shared" si="35"/>
        <v>0.41666666666666669</v>
      </c>
      <c r="P224" s="13">
        <f t="shared" ref="P224:P228" si="37">100%-O224</f>
        <v>0.58333333333333326</v>
      </c>
    </row>
    <row r="225" spans="1:16" x14ac:dyDescent="0.25">
      <c r="A225" s="6">
        <v>3</v>
      </c>
      <c r="B225" s="6">
        <v>4</v>
      </c>
      <c r="C225" s="6" t="s">
        <v>2</v>
      </c>
      <c r="D225" s="6">
        <f>B200</f>
        <v>0</v>
      </c>
      <c r="E225" s="6" t="s">
        <v>3</v>
      </c>
      <c r="F225" s="6">
        <f>B200</f>
        <v>0</v>
      </c>
      <c r="G225" s="6" t="s">
        <v>36</v>
      </c>
      <c r="H225" s="6" t="s">
        <v>37</v>
      </c>
      <c r="I225" s="6" t="s">
        <v>38</v>
      </c>
      <c r="J225" s="6">
        <v>11</v>
      </c>
      <c r="K225" s="6">
        <v>450</v>
      </c>
      <c r="L225" s="6"/>
      <c r="M225" s="6">
        <f>M257</f>
        <v>5</v>
      </c>
      <c r="N225" s="6">
        <f t="shared" si="36"/>
        <v>5</v>
      </c>
      <c r="O225" s="13">
        <f t="shared" si="35"/>
        <v>0.41666666666666669</v>
      </c>
      <c r="P225" s="13">
        <f t="shared" si="37"/>
        <v>0.58333333333333326</v>
      </c>
    </row>
    <row r="226" spans="1:16" x14ac:dyDescent="0.25">
      <c r="A226" s="6">
        <v>4</v>
      </c>
      <c r="B226" s="6">
        <v>4</v>
      </c>
      <c r="C226" s="6" t="s">
        <v>2</v>
      </c>
      <c r="D226" s="6" t="str">
        <f>B202</f>
        <v>Board</v>
      </c>
      <c r="E226" s="6" t="s">
        <v>3</v>
      </c>
      <c r="F226" s="6">
        <f>B203</f>
        <v>3</v>
      </c>
      <c r="G226" s="6" t="s">
        <v>32</v>
      </c>
      <c r="H226" s="6" t="s">
        <v>33</v>
      </c>
      <c r="I226" s="6" t="s">
        <v>39</v>
      </c>
      <c r="J226" s="6">
        <v>8</v>
      </c>
      <c r="K226" s="6">
        <v>50</v>
      </c>
      <c r="L226" s="6"/>
      <c r="M226" s="6">
        <f>M266</f>
        <v>5</v>
      </c>
      <c r="N226" s="6">
        <f t="shared" si="36"/>
        <v>5</v>
      </c>
      <c r="O226" s="13">
        <f t="shared" si="35"/>
        <v>0.41666666666666669</v>
      </c>
      <c r="P226" s="13">
        <f t="shared" si="37"/>
        <v>0.58333333333333326</v>
      </c>
    </row>
    <row r="227" spans="1:16" x14ac:dyDescent="0.25">
      <c r="A227" s="6">
        <v>5</v>
      </c>
      <c r="B227" s="6">
        <v>4</v>
      </c>
      <c r="C227" s="6" t="s">
        <v>2</v>
      </c>
      <c r="D227" s="6">
        <f>B204</f>
        <v>3</v>
      </c>
      <c r="E227" s="6" t="s">
        <v>3</v>
      </c>
      <c r="F227" s="6">
        <f>B205</f>
        <v>3</v>
      </c>
      <c r="G227" s="6" t="s">
        <v>40</v>
      </c>
      <c r="H227" s="6" t="s">
        <v>37</v>
      </c>
      <c r="I227" s="6" t="s">
        <v>41</v>
      </c>
      <c r="J227" s="6">
        <v>9</v>
      </c>
      <c r="K227" s="6">
        <v>140</v>
      </c>
      <c r="L227" s="6"/>
      <c r="M227" s="6">
        <f>M275</f>
        <v>10</v>
      </c>
      <c r="N227" s="6">
        <f t="shared" si="36"/>
        <v>0</v>
      </c>
      <c r="O227" s="13">
        <f t="shared" si="35"/>
        <v>0.83333333333333337</v>
      </c>
      <c r="P227" s="13">
        <f t="shared" si="37"/>
        <v>0.16666666666666663</v>
      </c>
    </row>
    <row r="228" spans="1:16" x14ac:dyDescent="0.25">
      <c r="A228" s="6">
        <v>6</v>
      </c>
      <c r="B228" s="6">
        <v>4</v>
      </c>
      <c r="C228" s="6" t="s">
        <v>2</v>
      </c>
      <c r="D228" s="6">
        <f>B206</f>
        <v>3</v>
      </c>
      <c r="E228" s="6" t="s">
        <v>3</v>
      </c>
      <c r="F228" s="6">
        <f>B207</f>
        <v>3</v>
      </c>
      <c r="G228" s="6" t="s">
        <v>40</v>
      </c>
      <c r="H228" s="6" t="s">
        <v>37</v>
      </c>
      <c r="I228" s="6" t="s">
        <v>42</v>
      </c>
      <c r="J228" s="6">
        <v>9</v>
      </c>
      <c r="K228" s="6">
        <v>140</v>
      </c>
      <c r="L228" s="6"/>
      <c r="M228" s="6">
        <f>M284</f>
        <v>8</v>
      </c>
      <c r="N228" s="6">
        <f t="shared" si="36"/>
        <v>2</v>
      </c>
      <c r="O228" s="13">
        <f t="shared" si="35"/>
        <v>0.66666666666666663</v>
      </c>
      <c r="P228" s="13">
        <f t="shared" si="37"/>
        <v>0.33333333333333337</v>
      </c>
    </row>
    <row r="229" spans="1:16" x14ac:dyDescent="0.25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</row>
    <row r="230" spans="1:16" ht="23.25" x14ac:dyDescent="0.35">
      <c r="A230" s="14" t="s">
        <v>58</v>
      </c>
      <c r="B230" s="14"/>
      <c r="C230" s="14"/>
      <c r="D230" s="14"/>
      <c r="E230" s="14"/>
      <c r="F230" s="14"/>
    </row>
    <row r="232" spans="1:16" x14ac:dyDescent="0.25">
      <c r="A232" s="9" t="s">
        <v>43</v>
      </c>
      <c r="B232" s="9" t="s">
        <v>4</v>
      </c>
      <c r="C232" s="9" t="s">
        <v>18</v>
      </c>
      <c r="D232" s="9" t="s">
        <v>19</v>
      </c>
      <c r="E232" s="9" t="s">
        <v>20</v>
      </c>
      <c r="F232" s="9" t="s">
        <v>21</v>
      </c>
      <c r="G232" s="9" t="s">
        <v>22</v>
      </c>
      <c r="H232" s="9" t="s">
        <v>23</v>
      </c>
      <c r="I232" s="9" t="s">
        <v>24</v>
      </c>
      <c r="J232" s="9" t="s">
        <v>25</v>
      </c>
      <c r="K232" s="10" t="s">
        <v>26</v>
      </c>
      <c r="L232" s="10" t="s">
        <v>27</v>
      </c>
      <c r="M232" s="9" t="s">
        <v>44</v>
      </c>
    </row>
    <row r="233" spans="1:16" x14ac:dyDescent="0.25">
      <c r="A233" s="7">
        <v>1</v>
      </c>
      <c r="B233" s="7">
        <v>4</v>
      </c>
      <c r="C233" s="7" t="s">
        <v>2</v>
      </c>
      <c r="D233" s="7">
        <f t="shared" ref="D233:D238" si="38">D223</f>
        <v>3</v>
      </c>
      <c r="E233" s="7" t="s">
        <v>3</v>
      </c>
      <c r="F233" s="7">
        <f t="shared" ref="F233:F238" si="39">F223</f>
        <v>3</v>
      </c>
      <c r="G233" s="7" t="s">
        <v>32</v>
      </c>
      <c r="H233" s="7" t="s">
        <v>33</v>
      </c>
      <c r="I233" s="7" t="s">
        <v>34</v>
      </c>
      <c r="J233" s="7">
        <v>7</v>
      </c>
      <c r="K233" s="7">
        <v>100</v>
      </c>
      <c r="L233" s="7"/>
      <c r="M233" s="7" t="s">
        <v>45</v>
      </c>
    </row>
    <row r="234" spans="1:16" x14ac:dyDescent="0.25">
      <c r="A234" s="6">
        <v>2</v>
      </c>
      <c r="B234" s="6">
        <v>4</v>
      </c>
      <c r="C234" s="6" t="s">
        <v>2</v>
      </c>
      <c r="D234" s="6">
        <f t="shared" si="38"/>
        <v>3</v>
      </c>
      <c r="E234" s="6" t="s">
        <v>3</v>
      </c>
      <c r="F234" s="6">
        <f t="shared" si="39"/>
        <v>3</v>
      </c>
      <c r="G234" s="6" t="s">
        <v>32</v>
      </c>
      <c r="H234" s="6" t="s">
        <v>33</v>
      </c>
      <c r="I234" s="6" t="s">
        <v>35</v>
      </c>
      <c r="J234" s="6">
        <v>7</v>
      </c>
      <c r="K234" s="6">
        <v>100</v>
      </c>
      <c r="L234" s="6"/>
      <c r="M234" s="6">
        <f>IF($K$37&gt;K234, 2, IF(K233&lt;K234, 0, 1))</f>
        <v>1</v>
      </c>
    </row>
    <row r="235" spans="1:16" x14ac:dyDescent="0.25">
      <c r="A235" s="6">
        <v>3</v>
      </c>
      <c r="B235" s="6">
        <v>4</v>
      </c>
      <c r="C235" s="6" t="s">
        <v>2</v>
      </c>
      <c r="D235" s="6">
        <f t="shared" si="38"/>
        <v>0</v>
      </c>
      <c r="E235" s="6" t="s">
        <v>3</v>
      </c>
      <c r="F235" s="6">
        <f t="shared" si="39"/>
        <v>0</v>
      </c>
      <c r="G235" s="6" t="s">
        <v>36</v>
      </c>
      <c r="H235" s="6" t="s">
        <v>37</v>
      </c>
      <c r="I235" s="6" t="s">
        <v>38</v>
      </c>
      <c r="J235" s="6">
        <v>11</v>
      </c>
      <c r="K235" s="6">
        <v>100</v>
      </c>
      <c r="L235" s="6"/>
      <c r="M235" s="6">
        <f>IF($K$37&gt;K235, 2, IF($K$37&lt;K235, 0, 1))</f>
        <v>1</v>
      </c>
    </row>
    <row r="236" spans="1:16" x14ac:dyDescent="0.25">
      <c r="A236" s="6">
        <v>4</v>
      </c>
      <c r="B236" s="6">
        <v>4</v>
      </c>
      <c r="C236" s="6" t="s">
        <v>2</v>
      </c>
      <c r="D236" s="6" t="str">
        <f t="shared" si="38"/>
        <v>Board</v>
      </c>
      <c r="E236" s="6" t="s">
        <v>3</v>
      </c>
      <c r="F236" s="6">
        <f t="shared" si="39"/>
        <v>3</v>
      </c>
      <c r="G236" s="6" t="s">
        <v>32</v>
      </c>
      <c r="H236" s="6" t="s">
        <v>33</v>
      </c>
      <c r="I236" s="6" t="s">
        <v>39</v>
      </c>
      <c r="J236" s="6">
        <v>8</v>
      </c>
      <c r="K236" s="6">
        <v>100</v>
      </c>
      <c r="L236" s="6"/>
      <c r="M236" s="6">
        <f>IF($K$37&gt;K236, 2, IF($K$37&lt;K236, 0, 1))</f>
        <v>1</v>
      </c>
    </row>
    <row r="237" spans="1:16" x14ac:dyDescent="0.25">
      <c r="A237" s="6">
        <v>5</v>
      </c>
      <c r="B237" s="6">
        <v>4</v>
      </c>
      <c r="C237" s="6" t="s">
        <v>2</v>
      </c>
      <c r="D237" s="6">
        <f t="shared" si="38"/>
        <v>3</v>
      </c>
      <c r="E237" s="6" t="s">
        <v>3</v>
      </c>
      <c r="F237" s="6">
        <f t="shared" si="39"/>
        <v>3</v>
      </c>
      <c r="G237" s="6" t="s">
        <v>40</v>
      </c>
      <c r="H237" s="6" t="s">
        <v>37</v>
      </c>
      <c r="I237" s="6" t="s">
        <v>41</v>
      </c>
      <c r="J237" s="6">
        <v>9</v>
      </c>
      <c r="K237" s="6">
        <v>100</v>
      </c>
      <c r="L237" s="6"/>
      <c r="M237" s="6">
        <f>IF($K$37&gt;K237, 2, IF($K$37&lt;K237, 0, 1))</f>
        <v>1</v>
      </c>
    </row>
    <row r="238" spans="1:16" x14ac:dyDescent="0.25">
      <c r="A238" s="6">
        <v>6</v>
      </c>
      <c r="B238" s="6">
        <v>4</v>
      </c>
      <c r="C238" s="6" t="s">
        <v>2</v>
      </c>
      <c r="D238" s="6">
        <f t="shared" si="38"/>
        <v>3</v>
      </c>
      <c r="E238" s="6" t="s">
        <v>3</v>
      </c>
      <c r="F238" s="6">
        <f t="shared" si="39"/>
        <v>3</v>
      </c>
      <c r="G238" s="6" t="s">
        <v>40</v>
      </c>
      <c r="H238" s="6" t="s">
        <v>37</v>
      </c>
      <c r="I238" s="6" t="s">
        <v>42</v>
      </c>
      <c r="J238" s="6">
        <v>9</v>
      </c>
      <c r="K238" s="6">
        <v>100</v>
      </c>
      <c r="L238" s="6"/>
      <c r="M238" s="6">
        <f>IF($K$37&gt;K238, 2, IF($K$37&lt;K238, 0, 1))</f>
        <v>1</v>
      </c>
    </row>
    <row r="239" spans="1:16" x14ac:dyDescent="0.25">
      <c r="L239" s="17" t="s">
        <v>46</v>
      </c>
      <c r="M239" s="18">
        <f>SUM(M234:M238)</f>
        <v>5</v>
      </c>
    </row>
    <row r="241" spans="1:13" x14ac:dyDescent="0.25">
      <c r="A241" s="9" t="s">
        <v>43</v>
      </c>
      <c r="B241" s="9" t="s">
        <v>4</v>
      </c>
      <c r="C241" s="9" t="s">
        <v>18</v>
      </c>
      <c r="D241" s="9" t="s">
        <v>19</v>
      </c>
      <c r="E241" s="9" t="s">
        <v>20</v>
      </c>
      <c r="F241" s="9" t="s">
        <v>21</v>
      </c>
      <c r="G241" s="9" t="s">
        <v>22</v>
      </c>
      <c r="H241" s="9" t="s">
        <v>23</v>
      </c>
      <c r="I241" s="9" t="s">
        <v>24</v>
      </c>
      <c r="J241" s="9" t="s">
        <v>25</v>
      </c>
      <c r="K241" s="10" t="s">
        <v>26</v>
      </c>
      <c r="L241" s="10" t="s">
        <v>27</v>
      </c>
      <c r="M241" s="9" t="s">
        <v>44</v>
      </c>
    </row>
    <row r="242" spans="1:13" x14ac:dyDescent="0.25">
      <c r="A242" s="6">
        <v>1</v>
      </c>
      <c r="B242" s="6">
        <v>4</v>
      </c>
      <c r="C242" s="6" t="str">
        <f t="shared" ref="C242:F247" si="40">C233</f>
        <v>NS</v>
      </c>
      <c r="D242" s="6">
        <f t="shared" si="40"/>
        <v>3</v>
      </c>
      <c r="E242" s="6" t="str">
        <f t="shared" si="40"/>
        <v>EW</v>
      </c>
      <c r="F242" s="6">
        <f t="shared" si="40"/>
        <v>3</v>
      </c>
      <c r="G242" s="6" t="s">
        <v>32</v>
      </c>
      <c r="H242" s="6" t="s">
        <v>33</v>
      </c>
      <c r="I242" s="6" t="s">
        <v>34</v>
      </c>
      <c r="J242" s="6">
        <v>7</v>
      </c>
      <c r="K242" s="6">
        <v>100</v>
      </c>
      <c r="L242" s="6"/>
      <c r="M242" s="6">
        <f>IF($K$47&gt;K242, 2, IF($K$47&lt;K242, 0, 1))</f>
        <v>1</v>
      </c>
    </row>
    <row r="243" spans="1:13" x14ac:dyDescent="0.25">
      <c r="A243" s="7">
        <v>2</v>
      </c>
      <c r="B243" s="7">
        <v>4</v>
      </c>
      <c r="C243" s="7" t="str">
        <f t="shared" si="40"/>
        <v>NS</v>
      </c>
      <c r="D243" s="7">
        <f t="shared" si="40"/>
        <v>3</v>
      </c>
      <c r="E243" s="7" t="str">
        <f t="shared" si="40"/>
        <v>EW</v>
      </c>
      <c r="F243" s="7">
        <f t="shared" si="40"/>
        <v>3</v>
      </c>
      <c r="G243" s="7" t="s">
        <v>32</v>
      </c>
      <c r="H243" s="7" t="s">
        <v>33</v>
      </c>
      <c r="I243" s="7" t="s">
        <v>35</v>
      </c>
      <c r="J243" s="7">
        <v>7</v>
      </c>
      <c r="K243" s="7">
        <v>100</v>
      </c>
      <c r="L243" s="7"/>
      <c r="M243" s="7" t="s">
        <v>45</v>
      </c>
    </row>
    <row r="244" spans="1:13" x14ac:dyDescent="0.25">
      <c r="A244" s="6">
        <v>3</v>
      </c>
      <c r="B244" s="6">
        <v>4</v>
      </c>
      <c r="C244" s="6" t="str">
        <f t="shared" si="40"/>
        <v>NS</v>
      </c>
      <c r="D244" s="6">
        <f t="shared" si="40"/>
        <v>0</v>
      </c>
      <c r="E244" s="6" t="str">
        <f t="shared" si="40"/>
        <v>EW</v>
      </c>
      <c r="F244" s="6">
        <f t="shared" si="40"/>
        <v>0</v>
      </c>
      <c r="G244" s="6" t="s">
        <v>36</v>
      </c>
      <c r="H244" s="6" t="s">
        <v>37</v>
      </c>
      <c r="I244" s="6" t="s">
        <v>38</v>
      </c>
      <c r="J244" s="6">
        <v>11</v>
      </c>
      <c r="K244" s="6">
        <v>100</v>
      </c>
      <c r="L244" s="6"/>
      <c r="M244" s="6">
        <f>IF($K$47&gt;K244, 2, IF($K$47&lt;K244, 0, 1))</f>
        <v>1</v>
      </c>
    </row>
    <row r="245" spans="1:13" x14ac:dyDescent="0.25">
      <c r="A245" s="6">
        <v>4</v>
      </c>
      <c r="B245" s="6">
        <v>4</v>
      </c>
      <c r="C245" s="6" t="str">
        <f t="shared" si="40"/>
        <v>NS</v>
      </c>
      <c r="D245" s="6" t="str">
        <f t="shared" si="40"/>
        <v>Board</v>
      </c>
      <c r="E245" s="6" t="str">
        <f t="shared" si="40"/>
        <v>EW</v>
      </c>
      <c r="F245" s="6">
        <f t="shared" si="40"/>
        <v>3</v>
      </c>
      <c r="G245" s="6" t="s">
        <v>32</v>
      </c>
      <c r="H245" s="6" t="s">
        <v>33</v>
      </c>
      <c r="I245" s="6" t="s">
        <v>39</v>
      </c>
      <c r="J245" s="6">
        <v>8</v>
      </c>
      <c r="K245" s="6">
        <v>100</v>
      </c>
      <c r="L245" s="6"/>
      <c r="M245" s="6">
        <f t="shared" ref="M245:M247" si="41">IF($K$47&gt;K245, 2, IF($K$47&lt;K245, 0, 1))</f>
        <v>1</v>
      </c>
    </row>
    <row r="246" spans="1:13" x14ac:dyDescent="0.25">
      <c r="A246" s="6">
        <v>5</v>
      </c>
      <c r="B246" s="6">
        <v>4</v>
      </c>
      <c r="C246" s="6" t="str">
        <f t="shared" si="40"/>
        <v>NS</v>
      </c>
      <c r="D246" s="6">
        <f t="shared" si="40"/>
        <v>3</v>
      </c>
      <c r="E246" s="6" t="str">
        <f t="shared" si="40"/>
        <v>EW</v>
      </c>
      <c r="F246" s="6">
        <f t="shared" si="40"/>
        <v>3</v>
      </c>
      <c r="G246" s="6" t="s">
        <v>40</v>
      </c>
      <c r="H246" s="6" t="s">
        <v>37</v>
      </c>
      <c r="I246" s="6" t="s">
        <v>41</v>
      </c>
      <c r="J246" s="6">
        <v>9</v>
      </c>
      <c r="K246" s="6">
        <v>100</v>
      </c>
      <c r="L246" s="6"/>
      <c r="M246" s="6">
        <f t="shared" si="41"/>
        <v>1</v>
      </c>
    </row>
    <row r="247" spans="1:13" x14ac:dyDescent="0.25">
      <c r="A247" s="6">
        <v>6</v>
      </c>
      <c r="B247" s="6">
        <v>4</v>
      </c>
      <c r="C247" s="6" t="str">
        <f t="shared" si="40"/>
        <v>NS</v>
      </c>
      <c r="D247" s="6">
        <f t="shared" si="40"/>
        <v>3</v>
      </c>
      <c r="E247" s="6" t="str">
        <f t="shared" si="40"/>
        <v>EW</v>
      </c>
      <c r="F247" s="6">
        <f t="shared" si="40"/>
        <v>3</v>
      </c>
      <c r="G247" s="6" t="s">
        <v>40</v>
      </c>
      <c r="H247" s="6" t="s">
        <v>37</v>
      </c>
      <c r="I247" s="6" t="s">
        <v>42</v>
      </c>
      <c r="J247" s="6">
        <v>9</v>
      </c>
      <c r="K247" s="6">
        <v>100</v>
      </c>
      <c r="L247" s="6"/>
      <c r="M247" s="6">
        <f t="shared" si="41"/>
        <v>1</v>
      </c>
    </row>
    <row r="248" spans="1:13" x14ac:dyDescent="0.25">
      <c r="L248" s="17" t="s">
        <v>46</v>
      </c>
      <c r="M248" s="18">
        <f>SUM(M242:M247)</f>
        <v>5</v>
      </c>
    </row>
    <row r="250" spans="1:13" x14ac:dyDescent="0.25">
      <c r="A250" s="9" t="s">
        <v>43</v>
      </c>
      <c r="B250" s="9" t="s">
        <v>4</v>
      </c>
      <c r="C250" s="9" t="s">
        <v>18</v>
      </c>
      <c r="D250" s="9" t="s">
        <v>19</v>
      </c>
      <c r="E250" s="9" t="s">
        <v>20</v>
      </c>
      <c r="F250" s="9" t="s">
        <v>21</v>
      </c>
      <c r="G250" s="9" t="s">
        <v>22</v>
      </c>
      <c r="H250" s="9" t="s">
        <v>23</v>
      </c>
      <c r="I250" s="9" t="s">
        <v>24</v>
      </c>
      <c r="J250" s="9" t="s">
        <v>25</v>
      </c>
      <c r="K250" s="10" t="s">
        <v>26</v>
      </c>
      <c r="L250" s="10" t="s">
        <v>27</v>
      </c>
      <c r="M250" s="9" t="s">
        <v>44</v>
      </c>
    </row>
    <row r="251" spans="1:13" x14ac:dyDescent="0.25">
      <c r="A251" s="6">
        <v>1</v>
      </c>
      <c r="B251" s="6">
        <v>4</v>
      </c>
      <c r="C251" s="6" t="str">
        <f t="shared" ref="C251:F256" si="42">C233</f>
        <v>NS</v>
      </c>
      <c r="D251" s="6">
        <f t="shared" si="42"/>
        <v>3</v>
      </c>
      <c r="E251" s="6" t="str">
        <f t="shared" si="42"/>
        <v>EW</v>
      </c>
      <c r="F251" s="6">
        <f t="shared" si="42"/>
        <v>3</v>
      </c>
      <c r="G251" s="6" t="s">
        <v>32</v>
      </c>
      <c r="H251" s="6" t="s">
        <v>33</v>
      </c>
      <c r="I251" s="6" t="s">
        <v>34</v>
      </c>
      <c r="J251" s="6">
        <v>7</v>
      </c>
      <c r="K251" s="6">
        <v>450</v>
      </c>
      <c r="L251" s="6"/>
      <c r="M251" s="6">
        <f>IF($K$57&lt;K251, 2, IF($K$57&gt;K251, 0, 1))</f>
        <v>1</v>
      </c>
    </row>
    <row r="252" spans="1:13" x14ac:dyDescent="0.25">
      <c r="A252" s="6">
        <v>2</v>
      </c>
      <c r="B252" s="6">
        <v>4</v>
      </c>
      <c r="C252" s="6" t="str">
        <f t="shared" si="42"/>
        <v>NS</v>
      </c>
      <c r="D252" s="6">
        <f t="shared" si="42"/>
        <v>3</v>
      </c>
      <c r="E252" s="6" t="str">
        <f t="shared" si="42"/>
        <v>EW</v>
      </c>
      <c r="F252" s="6">
        <f t="shared" si="42"/>
        <v>3</v>
      </c>
      <c r="G252" s="6" t="s">
        <v>32</v>
      </c>
      <c r="H252" s="6" t="s">
        <v>33</v>
      </c>
      <c r="I252" s="6" t="s">
        <v>35</v>
      </c>
      <c r="J252" s="6">
        <v>7</v>
      </c>
      <c r="K252" s="6">
        <v>450</v>
      </c>
      <c r="L252" s="6"/>
      <c r="M252" s="6">
        <f>IF($K$57&lt;K252, 2, IF($K$57&gt;K252, 0, 1))</f>
        <v>1</v>
      </c>
    </row>
    <row r="253" spans="1:13" x14ac:dyDescent="0.25">
      <c r="A253" s="7">
        <v>3</v>
      </c>
      <c r="B253" s="7">
        <v>4</v>
      </c>
      <c r="C253" s="7" t="str">
        <f t="shared" si="42"/>
        <v>NS</v>
      </c>
      <c r="D253" s="7">
        <f t="shared" si="42"/>
        <v>0</v>
      </c>
      <c r="E253" s="7" t="str">
        <f t="shared" si="42"/>
        <v>EW</v>
      </c>
      <c r="F253" s="7">
        <f t="shared" si="42"/>
        <v>0</v>
      </c>
      <c r="G253" s="7" t="s">
        <v>36</v>
      </c>
      <c r="H253" s="7" t="s">
        <v>37</v>
      </c>
      <c r="I253" s="7" t="s">
        <v>38</v>
      </c>
      <c r="J253" s="7">
        <v>11</v>
      </c>
      <c r="K253" s="7">
        <v>450</v>
      </c>
      <c r="L253" s="7"/>
      <c r="M253" s="7" t="s">
        <v>45</v>
      </c>
    </row>
    <row r="254" spans="1:13" x14ac:dyDescent="0.25">
      <c r="A254" s="6">
        <v>4</v>
      </c>
      <c r="B254" s="6">
        <v>4</v>
      </c>
      <c r="C254" s="6" t="str">
        <f t="shared" si="42"/>
        <v>NS</v>
      </c>
      <c r="D254" s="6" t="str">
        <f t="shared" si="42"/>
        <v>Board</v>
      </c>
      <c r="E254" s="6" t="str">
        <f t="shared" si="42"/>
        <v>EW</v>
      </c>
      <c r="F254" s="6">
        <f t="shared" si="42"/>
        <v>3</v>
      </c>
      <c r="G254" s="6" t="s">
        <v>32</v>
      </c>
      <c r="H254" s="6" t="s">
        <v>33</v>
      </c>
      <c r="I254" s="6" t="s">
        <v>39</v>
      </c>
      <c r="J254" s="6">
        <v>8</v>
      </c>
      <c r="K254" s="6">
        <v>450</v>
      </c>
      <c r="L254" s="6"/>
      <c r="M254" s="6">
        <f>IF($K$57&gt;K254, 2, IF($K$57&lt;K254, 0, 1))</f>
        <v>1</v>
      </c>
    </row>
    <row r="255" spans="1:13" x14ac:dyDescent="0.25">
      <c r="A255" s="6">
        <v>5</v>
      </c>
      <c r="B255" s="6">
        <v>4</v>
      </c>
      <c r="C255" s="6" t="str">
        <f t="shared" si="42"/>
        <v>NS</v>
      </c>
      <c r="D255" s="6">
        <f t="shared" si="42"/>
        <v>3</v>
      </c>
      <c r="E255" s="6" t="str">
        <f t="shared" si="42"/>
        <v>EW</v>
      </c>
      <c r="F255" s="6">
        <f t="shared" si="42"/>
        <v>3</v>
      </c>
      <c r="G255" s="6" t="s">
        <v>40</v>
      </c>
      <c r="H255" s="6" t="s">
        <v>37</v>
      </c>
      <c r="I255" s="6" t="s">
        <v>41</v>
      </c>
      <c r="J255" s="6">
        <v>9</v>
      </c>
      <c r="K255" s="6">
        <v>450</v>
      </c>
      <c r="L255" s="6"/>
      <c r="M255" s="6">
        <f>IF($K$57&lt;K255, 2, IF($K$57&gt;K255, 0, 1))</f>
        <v>1</v>
      </c>
    </row>
    <row r="256" spans="1:13" x14ac:dyDescent="0.25">
      <c r="A256" s="6">
        <v>6</v>
      </c>
      <c r="B256" s="6">
        <v>4</v>
      </c>
      <c r="C256" s="6" t="str">
        <f t="shared" si="42"/>
        <v>NS</v>
      </c>
      <c r="D256" s="6">
        <f t="shared" si="42"/>
        <v>3</v>
      </c>
      <c r="E256" s="6" t="str">
        <f t="shared" si="42"/>
        <v>EW</v>
      </c>
      <c r="F256" s="6">
        <f t="shared" si="42"/>
        <v>3</v>
      </c>
      <c r="G256" s="6" t="s">
        <v>40</v>
      </c>
      <c r="H256" s="6" t="s">
        <v>37</v>
      </c>
      <c r="I256" s="6" t="s">
        <v>42</v>
      </c>
      <c r="J256" s="6">
        <v>9</v>
      </c>
      <c r="K256" s="6">
        <v>450</v>
      </c>
      <c r="L256" s="6"/>
      <c r="M256" s="6">
        <f>IF($K$57&lt;K256, 2, IF($K$57&gt;K256, 0, 1))</f>
        <v>1</v>
      </c>
    </row>
    <row r="257" spans="1:13" x14ac:dyDescent="0.25">
      <c r="L257" s="17" t="s">
        <v>46</v>
      </c>
      <c r="M257" s="18">
        <f>SUM(M251:M256)</f>
        <v>5</v>
      </c>
    </row>
    <row r="259" spans="1:13" x14ac:dyDescent="0.25">
      <c r="A259" s="9" t="s">
        <v>43</v>
      </c>
      <c r="B259" s="9" t="s">
        <v>4</v>
      </c>
      <c r="C259" s="9" t="s">
        <v>18</v>
      </c>
      <c r="D259" s="9" t="s">
        <v>19</v>
      </c>
      <c r="E259" s="9" t="s">
        <v>20</v>
      </c>
      <c r="F259" s="9" t="s">
        <v>21</v>
      </c>
      <c r="G259" s="9" t="s">
        <v>22</v>
      </c>
      <c r="H259" s="9" t="s">
        <v>23</v>
      </c>
      <c r="I259" s="9" t="s">
        <v>24</v>
      </c>
      <c r="J259" s="9" t="s">
        <v>25</v>
      </c>
      <c r="K259" s="10" t="s">
        <v>26</v>
      </c>
      <c r="L259" s="10" t="s">
        <v>27</v>
      </c>
      <c r="M259" s="9" t="s">
        <v>44</v>
      </c>
    </row>
    <row r="260" spans="1:13" x14ac:dyDescent="0.25">
      <c r="A260" s="6">
        <v>1</v>
      </c>
      <c r="B260" s="6">
        <v>4</v>
      </c>
      <c r="C260" s="6" t="str">
        <f t="shared" ref="C260:F265" si="43">C233</f>
        <v>NS</v>
      </c>
      <c r="D260" s="6">
        <f t="shared" si="43"/>
        <v>3</v>
      </c>
      <c r="E260" s="6" t="str">
        <f t="shared" si="43"/>
        <v>EW</v>
      </c>
      <c r="F260" s="6">
        <f t="shared" si="43"/>
        <v>3</v>
      </c>
      <c r="G260" s="6" t="s">
        <v>32</v>
      </c>
      <c r="H260" s="6" t="s">
        <v>33</v>
      </c>
      <c r="I260" s="6" t="s">
        <v>34</v>
      </c>
      <c r="J260" s="6">
        <v>7</v>
      </c>
      <c r="K260" s="6">
        <v>50</v>
      </c>
      <c r="L260" s="6"/>
      <c r="M260" s="6">
        <f>IF($K$67&lt;K260, 2, IF($K$67&gt;K260, 0, 1))</f>
        <v>1</v>
      </c>
    </row>
    <row r="261" spans="1:13" x14ac:dyDescent="0.25">
      <c r="A261" s="6">
        <v>2</v>
      </c>
      <c r="B261" s="6">
        <v>4</v>
      </c>
      <c r="C261" s="6" t="str">
        <f t="shared" si="43"/>
        <v>NS</v>
      </c>
      <c r="D261" s="6">
        <f t="shared" si="43"/>
        <v>3</v>
      </c>
      <c r="E261" s="6" t="str">
        <f t="shared" si="43"/>
        <v>EW</v>
      </c>
      <c r="F261" s="6">
        <f t="shared" si="43"/>
        <v>3</v>
      </c>
      <c r="G261" s="6" t="s">
        <v>32</v>
      </c>
      <c r="H261" s="6" t="s">
        <v>33</v>
      </c>
      <c r="I261" s="6" t="s">
        <v>35</v>
      </c>
      <c r="J261" s="6">
        <v>7</v>
      </c>
      <c r="K261" s="6">
        <v>50</v>
      </c>
      <c r="L261" s="6"/>
      <c r="M261" s="6">
        <f t="shared" ref="M261:M262" si="44">IF($K$67&lt;K261, 2, IF($K$67&gt;K261, 0, 1))</f>
        <v>1</v>
      </c>
    </row>
    <row r="262" spans="1:13" x14ac:dyDescent="0.25">
      <c r="A262" s="16">
        <v>3</v>
      </c>
      <c r="B262" s="6">
        <v>4</v>
      </c>
      <c r="C262" s="16" t="str">
        <f t="shared" si="43"/>
        <v>NS</v>
      </c>
      <c r="D262" s="16">
        <f t="shared" si="43"/>
        <v>0</v>
      </c>
      <c r="E262" s="16" t="str">
        <f t="shared" si="43"/>
        <v>EW</v>
      </c>
      <c r="F262" s="16">
        <f t="shared" si="43"/>
        <v>0</v>
      </c>
      <c r="G262" s="16" t="s">
        <v>36</v>
      </c>
      <c r="H262" s="16" t="s">
        <v>37</v>
      </c>
      <c r="I262" s="16" t="s">
        <v>38</v>
      </c>
      <c r="J262" s="16">
        <v>11</v>
      </c>
      <c r="K262" s="16">
        <v>50</v>
      </c>
      <c r="L262" s="16"/>
      <c r="M262" s="6">
        <f t="shared" si="44"/>
        <v>1</v>
      </c>
    </row>
    <row r="263" spans="1:13" x14ac:dyDescent="0.25">
      <c r="A263" s="7">
        <v>4</v>
      </c>
      <c r="B263" s="7">
        <v>4</v>
      </c>
      <c r="C263" s="7" t="str">
        <f t="shared" si="43"/>
        <v>NS</v>
      </c>
      <c r="D263" s="7" t="str">
        <f t="shared" si="43"/>
        <v>Board</v>
      </c>
      <c r="E263" s="7" t="str">
        <f t="shared" si="43"/>
        <v>EW</v>
      </c>
      <c r="F263" s="7">
        <f t="shared" si="43"/>
        <v>3</v>
      </c>
      <c r="G263" s="7" t="s">
        <v>32</v>
      </c>
      <c r="H263" s="7" t="s">
        <v>33</v>
      </c>
      <c r="I263" s="7" t="s">
        <v>39</v>
      </c>
      <c r="J263" s="7">
        <v>8</v>
      </c>
      <c r="K263" s="7">
        <v>50</v>
      </c>
      <c r="L263" s="7"/>
      <c r="M263" s="7" t="s">
        <v>45</v>
      </c>
    </row>
    <row r="264" spans="1:13" x14ac:dyDescent="0.25">
      <c r="A264" s="6">
        <v>5</v>
      </c>
      <c r="B264" s="6">
        <v>4</v>
      </c>
      <c r="C264" s="6" t="str">
        <f t="shared" si="43"/>
        <v>NS</v>
      </c>
      <c r="D264" s="6">
        <f t="shared" si="43"/>
        <v>3</v>
      </c>
      <c r="E264" s="6" t="str">
        <f t="shared" si="43"/>
        <v>EW</v>
      </c>
      <c r="F264" s="6">
        <f t="shared" si="43"/>
        <v>3</v>
      </c>
      <c r="G264" s="6" t="s">
        <v>40</v>
      </c>
      <c r="H264" s="6" t="s">
        <v>37</v>
      </c>
      <c r="I264" s="6" t="s">
        <v>41</v>
      </c>
      <c r="J264" s="6">
        <v>9</v>
      </c>
      <c r="K264" s="6">
        <v>50</v>
      </c>
      <c r="L264" s="6"/>
      <c r="M264" s="6">
        <f>IF($K$67&lt;K264, 2, IF($K$67&gt;K264, 0, 1))</f>
        <v>1</v>
      </c>
    </row>
    <row r="265" spans="1:13" x14ac:dyDescent="0.25">
      <c r="A265" s="6">
        <v>6</v>
      </c>
      <c r="B265" s="6">
        <v>4</v>
      </c>
      <c r="C265" s="6" t="str">
        <f t="shared" si="43"/>
        <v>NS</v>
      </c>
      <c r="D265" s="6">
        <f t="shared" si="43"/>
        <v>3</v>
      </c>
      <c r="E265" s="6" t="str">
        <f t="shared" si="43"/>
        <v>EW</v>
      </c>
      <c r="F265" s="6">
        <f t="shared" si="43"/>
        <v>3</v>
      </c>
      <c r="G265" s="6" t="s">
        <v>40</v>
      </c>
      <c r="H265" s="6" t="s">
        <v>37</v>
      </c>
      <c r="I265" s="6" t="s">
        <v>42</v>
      </c>
      <c r="J265" s="6">
        <v>9</v>
      </c>
      <c r="K265" s="6">
        <v>50</v>
      </c>
      <c r="L265" s="6"/>
      <c r="M265" s="6">
        <f>IF($K$67&lt;K265, 2, IF($K$67&gt;K265, 0, 1))</f>
        <v>1</v>
      </c>
    </row>
    <row r="266" spans="1:13" x14ac:dyDescent="0.25">
      <c r="L266" s="17" t="s">
        <v>46</v>
      </c>
      <c r="M266" s="18">
        <f>SUM(M260:M265)</f>
        <v>5</v>
      </c>
    </row>
    <row r="268" spans="1:13" x14ac:dyDescent="0.25">
      <c r="A268" s="9" t="s">
        <v>43</v>
      </c>
      <c r="B268" s="9" t="s">
        <v>4</v>
      </c>
      <c r="C268" s="9" t="s">
        <v>18</v>
      </c>
      <c r="D268" s="9" t="s">
        <v>19</v>
      </c>
      <c r="E268" s="9" t="s">
        <v>20</v>
      </c>
      <c r="F268" s="9" t="s">
        <v>21</v>
      </c>
      <c r="G268" s="9" t="s">
        <v>22</v>
      </c>
      <c r="H268" s="9" t="s">
        <v>23</v>
      </c>
      <c r="I268" s="9" t="s">
        <v>24</v>
      </c>
      <c r="J268" s="9" t="s">
        <v>25</v>
      </c>
      <c r="K268" s="10" t="s">
        <v>26</v>
      </c>
      <c r="L268" s="10" t="s">
        <v>27</v>
      </c>
      <c r="M268" s="9" t="s">
        <v>44</v>
      </c>
    </row>
    <row r="269" spans="1:13" x14ac:dyDescent="0.25">
      <c r="A269" s="6">
        <v>1</v>
      </c>
      <c r="B269" s="6">
        <v>4</v>
      </c>
      <c r="C269" s="6" t="str">
        <f t="shared" ref="C269:F274" si="45">C233</f>
        <v>NS</v>
      </c>
      <c r="D269" s="6">
        <f t="shared" si="45"/>
        <v>3</v>
      </c>
      <c r="E269" s="6" t="str">
        <f t="shared" si="45"/>
        <v>EW</v>
      </c>
      <c r="F269" s="6">
        <f t="shared" si="45"/>
        <v>3</v>
      </c>
      <c r="G269" s="6" t="s">
        <v>32</v>
      </c>
      <c r="H269" s="6" t="s">
        <v>33</v>
      </c>
      <c r="I269" s="6" t="s">
        <v>34</v>
      </c>
      <c r="J269" s="6">
        <v>7</v>
      </c>
      <c r="K269" s="6">
        <v>140</v>
      </c>
      <c r="L269" s="6"/>
      <c r="M269" s="6">
        <f>IF($K$77&lt;K269, 2, IF($K$77&gt;K269, 0, 1))</f>
        <v>2</v>
      </c>
    </row>
    <row r="270" spans="1:13" x14ac:dyDescent="0.25">
      <c r="A270" s="6">
        <v>2</v>
      </c>
      <c r="B270" s="6">
        <v>4</v>
      </c>
      <c r="C270" s="6" t="str">
        <f t="shared" si="45"/>
        <v>NS</v>
      </c>
      <c r="D270" s="6">
        <f t="shared" si="45"/>
        <v>3</v>
      </c>
      <c r="E270" s="6" t="str">
        <f t="shared" si="45"/>
        <v>EW</v>
      </c>
      <c r="F270" s="6">
        <f t="shared" si="45"/>
        <v>3</v>
      </c>
      <c r="G270" s="6" t="s">
        <v>32</v>
      </c>
      <c r="H270" s="6" t="s">
        <v>33</v>
      </c>
      <c r="I270" s="6" t="s">
        <v>35</v>
      </c>
      <c r="J270" s="6">
        <v>7</v>
      </c>
      <c r="K270" s="6">
        <v>140</v>
      </c>
      <c r="L270" s="6"/>
      <c r="M270" s="6">
        <f>IF($K$77&lt;K270, 2, IF($K$77&gt;K270, 0, 1))</f>
        <v>2</v>
      </c>
    </row>
    <row r="271" spans="1:13" x14ac:dyDescent="0.25">
      <c r="A271" s="16">
        <v>3</v>
      </c>
      <c r="B271" s="6">
        <v>4</v>
      </c>
      <c r="C271" s="16" t="str">
        <f t="shared" si="45"/>
        <v>NS</v>
      </c>
      <c r="D271" s="16">
        <f t="shared" si="45"/>
        <v>0</v>
      </c>
      <c r="E271" s="16" t="str">
        <f t="shared" si="45"/>
        <v>EW</v>
      </c>
      <c r="F271" s="16">
        <f t="shared" si="45"/>
        <v>0</v>
      </c>
      <c r="G271" s="16" t="s">
        <v>36</v>
      </c>
      <c r="H271" s="16" t="s">
        <v>37</v>
      </c>
      <c r="I271" s="16" t="s">
        <v>38</v>
      </c>
      <c r="J271" s="16">
        <v>11</v>
      </c>
      <c r="K271" s="6">
        <v>140</v>
      </c>
      <c r="L271" s="16"/>
      <c r="M271" s="6">
        <f>IF($K$77&lt;K271, 2, IF($K$77&gt;K271, 0, 1))</f>
        <v>2</v>
      </c>
    </row>
    <row r="272" spans="1:13" x14ac:dyDescent="0.25">
      <c r="A272" s="6">
        <v>4</v>
      </c>
      <c r="B272" s="6">
        <v>4</v>
      </c>
      <c r="C272" s="6" t="str">
        <f t="shared" si="45"/>
        <v>NS</v>
      </c>
      <c r="D272" s="6" t="str">
        <f t="shared" si="45"/>
        <v>Board</v>
      </c>
      <c r="E272" s="6" t="str">
        <f t="shared" si="45"/>
        <v>EW</v>
      </c>
      <c r="F272" s="6">
        <f t="shared" si="45"/>
        <v>3</v>
      </c>
      <c r="G272" s="6" t="s">
        <v>32</v>
      </c>
      <c r="H272" s="6" t="s">
        <v>33</v>
      </c>
      <c r="I272" s="6" t="s">
        <v>39</v>
      </c>
      <c r="J272" s="6">
        <v>8</v>
      </c>
      <c r="K272" s="6">
        <v>140</v>
      </c>
      <c r="L272" s="6"/>
      <c r="M272" s="6">
        <f>IF($K$77&lt;K272, 2, IF($K$77&gt;K272, 0, 1))</f>
        <v>2</v>
      </c>
    </row>
    <row r="273" spans="1:14" x14ac:dyDescent="0.25">
      <c r="A273" s="7">
        <v>5</v>
      </c>
      <c r="B273" s="7">
        <v>4</v>
      </c>
      <c r="C273" s="7" t="str">
        <f t="shared" si="45"/>
        <v>NS</v>
      </c>
      <c r="D273" s="7">
        <f t="shared" si="45"/>
        <v>3</v>
      </c>
      <c r="E273" s="7" t="str">
        <f t="shared" si="45"/>
        <v>EW</v>
      </c>
      <c r="F273" s="7">
        <f t="shared" si="45"/>
        <v>3</v>
      </c>
      <c r="G273" s="7" t="s">
        <v>40</v>
      </c>
      <c r="H273" s="7" t="s">
        <v>37</v>
      </c>
      <c r="I273" s="7" t="s">
        <v>41</v>
      </c>
      <c r="J273" s="7">
        <v>9</v>
      </c>
      <c r="K273" s="7">
        <v>140</v>
      </c>
      <c r="L273" s="7"/>
      <c r="M273" s="7" t="s">
        <v>45</v>
      </c>
    </row>
    <row r="274" spans="1:14" x14ac:dyDescent="0.25">
      <c r="A274" s="6">
        <v>6</v>
      </c>
      <c r="B274" s="6">
        <v>4</v>
      </c>
      <c r="C274" s="6" t="str">
        <f t="shared" si="45"/>
        <v>NS</v>
      </c>
      <c r="D274" s="6">
        <f t="shared" si="45"/>
        <v>3</v>
      </c>
      <c r="E274" s="6" t="str">
        <f t="shared" si="45"/>
        <v>EW</v>
      </c>
      <c r="F274" s="6">
        <f t="shared" si="45"/>
        <v>3</v>
      </c>
      <c r="G274" s="6" t="s">
        <v>40</v>
      </c>
      <c r="H274" s="6" t="s">
        <v>37</v>
      </c>
      <c r="I274" s="6" t="s">
        <v>42</v>
      </c>
      <c r="J274" s="6">
        <v>9</v>
      </c>
      <c r="K274" s="6">
        <v>140</v>
      </c>
      <c r="L274" s="6"/>
      <c r="M274" s="6">
        <f>IF($K$77&lt;K274, 2, IF($K$77&gt;K274, 0, 1))</f>
        <v>2</v>
      </c>
    </row>
    <row r="275" spans="1:14" x14ac:dyDescent="0.25">
      <c r="L275" s="17" t="s">
        <v>46</v>
      </c>
      <c r="M275" s="18">
        <f>SUM(M269:M274)</f>
        <v>10</v>
      </c>
    </row>
    <row r="277" spans="1:14" x14ac:dyDescent="0.25">
      <c r="A277" s="9" t="s">
        <v>43</v>
      </c>
      <c r="B277" s="9" t="s">
        <v>4</v>
      </c>
      <c r="C277" s="9" t="s">
        <v>18</v>
      </c>
      <c r="D277" s="9" t="s">
        <v>19</v>
      </c>
      <c r="E277" s="9" t="s">
        <v>20</v>
      </c>
      <c r="F277" s="9" t="s">
        <v>21</v>
      </c>
      <c r="G277" s="9" t="s">
        <v>22</v>
      </c>
      <c r="H277" s="9" t="s">
        <v>23</v>
      </c>
      <c r="I277" s="9" t="s">
        <v>24</v>
      </c>
      <c r="J277" s="9" t="s">
        <v>25</v>
      </c>
      <c r="K277" s="10" t="s">
        <v>26</v>
      </c>
      <c r="L277" s="10" t="s">
        <v>27</v>
      </c>
      <c r="M277" s="9" t="s">
        <v>44</v>
      </c>
    </row>
    <row r="278" spans="1:14" x14ac:dyDescent="0.25">
      <c r="A278" s="6">
        <v>1</v>
      </c>
      <c r="B278" s="6">
        <v>4</v>
      </c>
      <c r="C278" s="6" t="str">
        <f t="shared" ref="C278:F283" si="46">C233</f>
        <v>NS</v>
      </c>
      <c r="D278" s="6">
        <f t="shared" si="46"/>
        <v>3</v>
      </c>
      <c r="E278" s="6" t="str">
        <f t="shared" si="46"/>
        <v>EW</v>
      </c>
      <c r="F278" s="6">
        <f t="shared" si="46"/>
        <v>3</v>
      </c>
      <c r="G278" s="6" t="s">
        <v>32</v>
      </c>
      <c r="H278" s="6" t="s">
        <v>33</v>
      </c>
      <c r="I278" s="6" t="s">
        <v>34</v>
      </c>
      <c r="J278" s="6">
        <v>7</v>
      </c>
      <c r="K278" s="6">
        <v>140</v>
      </c>
      <c r="L278" s="6"/>
      <c r="M278" s="6">
        <f>IF($K$87&lt;K278, 2, IF($K$87&gt;K278, 0, 1))</f>
        <v>2</v>
      </c>
    </row>
    <row r="279" spans="1:14" x14ac:dyDescent="0.25">
      <c r="A279" s="6">
        <v>2</v>
      </c>
      <c r="B279" s="6">
        <v>4</v>
      </c>
      <c r="C279" s="6" t="str">
        <f t="shared" si="46"/>
        <v>NS</v>
      </c>
      <c r="D279" s="6">
        <f t="shared" si="46"/>
        <v>3</v>
      </c>
      <c r="E279" s="6" t="str">
        <f t="shared" si="46"/>
        <v>EW</v>
      </c>
      <c r="F279" s="6">
        <f t="shared" si="46"/>
        <v>3</v>
      </c>
      <c r="G279" s="6" t="s">
        <v>32</v>
      </c>
      <c r="H279" s="6" t="s">
        <v>33</v>
      </c>
      <c r="I279" s="6" t="s">
        <v>35</v>
      </c>
      <c r="J279" s="6">
        <v>7</v>
      </c>
      <c r="K279" s="6">
        <v>140</v>
      </c>
      <c r="L279" s="6"/>
      <c r="M279" s="6">
        <f>IF($K$87&lt;K279, 2, IF($K$87&gt;K279, 0, 1))</f>
        <v>2</v>
      </c>
    </row>
    <row r="280" spans="1:14" x14ac:dyDescent="0.25">
      <c r="A280" s="16">
        <v>3</v>
      </c>
      <c r="B280" s="6">
        <v>4</v>
      </c>
      <c r="C280" s="16" t="str">
        <f t="shared" si="46"/>
        <v>NS</v>
      </c>
      <c r="D280" s="16">
        <f t="shared" si="46"/>
        <v>0</v>
      </c>
      <c r="E280" s="16" t="str">
        <f t="shared" si="46"/>
        <v>EW</v>
      </c>
      <c r="F280" s="16">
        <f t="shared" si="46"/>
        <v>0</v>
      </c>
      <c r="G280" s="16" t="s">
        <v>36</v>
      </c>
      <c r="H280" s="16" t="s">
        <v>37</v>
      </c>
      <c r="I280" s="16" t="s">
        <v>38</v>
      </c>
      <c r="J280" s="16">
        <v>11</v>
      </c>
      <c r="K280" s="6">
        <v>140</v>
      </c>
      <c r="L280" s="16"/>
      <c r="M280" s="6">
        <f>IF($K$87&lt;K280, 2, IF($K$87&gt;K280, 0, 1))</f>
        <v>2</v>
      </c>
    </row>
    <row r="281" spans="1:14" x14ac:dyDescent="0.25">
      <c r="A281" s="6">
        <v>4</v>
      </c>
      <c r="B281" s="6">
        <v>4</v>
      </c>
      <c r="C281" s="6" t="str">
        <f t="shared" si="46"/>
        <v>NS</v>
      </c>
      <c r="D281" s="6" t="str">
        <f t="shared" si="46"/>
        <v>Board</v>
      </c>
      <c r="E281" s="6" t="str">
        <f t="shared" si="46"/>
        <v>EW</v>
      </c>
      <c r="F281" s="6">
        <f t="shared" si="46"/>
        <v>3</v>
      </c>
      <c r="G281" s="6" t="s">
        <v>32</v>
      </c>
      <c r="H281" s="6" t="s">
        <v>33</v>
      </c>
      <c r="I281" s="6" t="s">
        <v>39</v>
      </c>
      <c r="J281" s="6">
        <v>8</v>
      </c>
      <c r="K281" s="6">
        <v>140</v>
      </c>
      <c r="L281" s="6"/>
      <c r="M281" s="6">
        <f>IF($K$87&gt;K281, 2, IF($K$87&lt;K281, 0, 1))</f>
        <v>0</v>
      </c>
    </row>
    <row r="282" spans="1:14" x14ac:dyDescent="0.25">
      <c r="A282" s="16">
        <v>5</v>
      </c>
      <c r="B282" s="6">
        <v>4</v>
      </c>
      <c r="C282" s="16" t="str">
        <f t="shared" si="46"/>
        <v>NS</v>
      </c>
      <c r="D282" s="16">
        <f t="shared" si="46"/>
        <v>3</v>
      </c>
      <c r="E282" s="16" t="str">
        <f t="shared" si="46"/>
        <v>EW</v>
      </c>
      <c r="F282" s="16">
        <f t="shared" si="46"/>
        <v>3</v>
      </c>
      <c r="G282" s="16" t="s">
        <v>40</v>
      </c>
      <c r="H282" s="16" t="s">
        <v>37</v>
      </c>
      <c r="I282" s="16" t="s">
        <v>41</v>
      </c>
      <c r="J282" s="16">
        <v>9</v>
      </c>
      <c r="K282" s="6">
        <v>50</v>
      </c>
      <c r="L282" s="16"/>
      <c r="M282" s="6">
        <f>IF($K$87&lt;K282, 2, IF($K$87&gt;K282, 0, 1))</f>
        <v>2</v>
      </c>
    </row>
    <row r="283" spans="1:14" x14ac:dyDescent="0.25">
      <c r="A283" s="7">
        <v>6</v>
      </c>
      <c r="B283" s="7">
        <v>4</v>
      </c>
      <c r="C283" s="7" t="str">
        <f t="shared" si="46"/>
        <v>NS</v>
      </c>
      <c r="D283" s="7">
        <f t="shared" si="46"/>
        <v>3</v>
      </c>
      <c r="E283" s="7" t="str">
        <f t="shared" si="46"/>
        <v>EW</v>
      </c>
      <c r="F283" s="7">
        <f t="shared" si="46"/>
        <v>3</v>
      </c>
      <c r="G283" s="7" t="s">
        <v>40</v>
      </c>
      <c r="H283" s="7" t="s">
        <v>37</v>
      </c>
      <c r="I283" s="7" t="s">
        <v>42</v>
      </c>
      <c r="J283" s="7">
        <v>9</v>
      </c>
      <c r="K283" s="7">
        <v>140</v>
      </c>
      <c r="L283" s="7"/>
      <c r="M283" s="7" t="s">
        <v>45</v>
      </c>
    </row>
    <row r="284" spans="1:14" x14ac:dyDescent="0.25">
      <c r="L284" s="17" t="s">
        <v>46</v>
      </c>
      <c r="M284" s="18">
        <f>SUM(M278:M283)</f>
        <v>8</v>
      </c>
    </row>
    <row r="286" spans="1:14" ht="21" x14ac:dyDescent="0.35">
      <c r="A286" s="8" t="s">
        <v>59</v>
      </c>
    </row>
    <row r="288" spans="1:14" x14ac:dyDescent="0.25">
      <c r="A288" s="9" t="s">
        <v>17</v>
      </c>
      <c r="B288" s="9" t="s">
        <v>4</v>
      </c>
      <c r="C288" s="9" t="s">
        <v>18</v>
      </c>
      <c r="D288" s="9" t="s">
        <v>19</v>
      </c>
      <c r="E288" s="9" t="s">
        <v>20</v>
      </c>
      <c r="F288" s="9" t="s">
        <v>21</v>
      </c>
      <c r="G288" s="9" t="s">
        <v>22</v>
      </c>
      <c r="H288" s="9" t="s">
        <v>23</v>
      </c>
      <c r="I288" s="9" t="s">
        <v>24</v>
      </c>
      <c r="J288" s="9" t="s">
        <v>25</v>
      </c>
      <c r="K288" s="10" t="s">
        <v>26</v>
      </c>
      <c r="L288" s="10" t="s">
        <v>27</v>
      </c>
      <c r="M288" s="9" t="s">
        <v>28</v>
      </c>
      <c r="N288" s="11" t="s">
        <v>29</v>
      </c>
    </row>
    <row r="289" spans="1:14" x14ac:dyDescent="0.25">
      <c r="A289" s="6">
        <v>1</v>
      </c>
      <c r="B289" s="6">
        <v>5</v>
      </c>
      <c r="C289" s="6" t="s">
        <v>2</v>
      </c>
      <c r="D289" s="6">
        <f>B261</f>
        <v>4</v>
      </c>
      <c r="E289" s="6" t="s">
        <v>3</v>
      </c>
      <c r="F289" s="6">
        <f>B262</f>
        <v>4</v>
      </c>
      <c r="G289" s="6" t="s">
        <v>32</v>
      </c>
      <c r="H289" s="6" t="s">
        <v>33</v>
      </c>
      <c r="I289" s="6" t="s">
        <v>34</v>
      </c>
      <c r="J289" s="6">
        <v>7</v>
      </c>
      <c r="K289" s="6">
        <v>100</v>
      </c>
      <c r="L289" s="6"/>
      <c r="M289" s="6">
        <f>M305</f>
        <v>5</v>
      </c>
      <c r="N289" s="6">
        <f>10-M289</f>
        <v>5</v>
      </c>
    </row>
    <row r="290" spans="1:14" x14ac:dyDescent="0.25">
      <c r="A290" s="6">
        <v>2</v>
      </c>
      <c r="B290" s="6">
        <v>5</v>
      </c>
      <c r="C290" s="6" t="s">
        <v>2</v>
      </c>
      <c r="D290" s="6">
        <f>B263</f>
        <v>4</v>
      </c>
      <c r="E290" s="6" t="s">
        <v>3</v>
      </c>
      <c r="F290" s="6">
        <f>B264</f>
        <v>4</v>
      </c>
      <c r="G290" s="6" t="s">
        <v>32</v>
      </c>
      <c r="H290" s="6" t="s">
        <v>33</v>
      </c>
      <c r="I290" s="6" t="s">
        <v>35</v>
      </c>
      <c r="J290" s="6">
        <v>7</v>
      </c>
      <c r="K290" s="6">
        <v>100</v>
      </c>
      <c r="L290" s="6"/>
      <c r="M290" s="6">
        <f>M314</f>
        <v>5</v>
      </c>
      <c r="N290" s="6">
        <f t="shared" ref="N290:N294" si="47">10-M290</f>
        <v>5</v>
      </c>
    </row>
    <row r="291" spans="1:14" x14ac:dyDescent="0.25">
      <c r="A291" s="6">
        <v>3</v>
      </c>
      <c r="B291" s="6">
        <v>5</v>
      </c>
      <c r="C291" s="6" t="s">
        <v>2</v>
      </c>
      <c r="D291" s="6">
        <f>B265</f>
        <v>4</v>
      </c>
      <c r="E291" s="6" t="s">
        <v>3</v>
      </c>
      <c r="F291" s="6">
        <f>B265</f>
        <v>4</v>
      </c>
      <c r="G291" s="6" t="s">
        <v>36</v>
      </c>
      <c r="H291" s="6" t="s">
        <v>37</v>
      </c>
      <c r="I291" s="6" t="s">
        <v>38</v>
      </c>
      <c r="J291" s="6">
        <v>11</v>
      </c>
      <c r="K291" s="6">
        <v>450</v>
      </c>
      <c r="L291" s="6"/>
      <c r="M291" s="6">
        <f>M323</f>
        <v>5</v>
      </c>
      <c r="N291" s="6">
        <f t="shared" si="47"/>
        <v>5</v>
      </c>
    </row>
    <row r="292" spans="1:14" x14ac:dyDescent="0.25">
      <c r="A292" s="6">
        <v>4</v>
      </c>
      <c r="B292" s="6">
        <v>5</v>
      </c>
      <c r="C292" s="6" t="s">
        <v>2</v>
      </c>
      <c r="D292" s="6">
        <f>B267</f>
        <v>0</v>
      </c>
      <c r="E292" s="6" t="s">
        <v>3</v>
      </c>
      <c r="F292" s="6" t="str">
        <f>B268</f>
        <v>Board</v>
      </c>
      <c r="G292" s="6" t="s">
        <v>32</v>
      </c>
      <c r="H292" s="6" t="s">
        <v>33</v>
      </c>
      <c r="I292" s="6" t="s">
        <v>39</v>
      </c>
      <c r="J292" s="6">
        <v>8</v>
      </c>
      <c r="K292" s="6">
        <v>50</v>
      </c>
      <c r="L292" s="6"/>
      <c r="M292" s="6">
        <f>M332</f>
        <v>5</v>
      </c>
      <c r="N292" s="6">
        <f t="shared" si="47"/>
        <v>5</v>
      </c>
    </row>
    <row r="293" spans="1:14" x14ac:dyDescent="0.25">
      <c r="A293" s="6">
        <v>5</v>
      </c>
      <c r="B293" s="6">
        <v>5</v>
      </c>
      <c r="C293" s="6" t="s">
        <v>2</v>
      </c>
      <c r="D293" s="6">
        <f>B269</f>
        <v>4</v>
      </c>
      <c r="E293" s="6" t="s">
        <v>3</v>
      </c>
      <c r="F293" s="6">
        <f>B270</f>
        <v>4</v>
      </c>
      <c r="G293" s="6" t="s">
        <v>40</v>
      </c>
      <c r="H293" s="6" t="s">
        <v>37</v>
      </c>
      <c r="I293" s="6" t="s">
        <v>41</v>
      </c>
      <c r="J293" s="6">
        <v>9</v>
      </c>
      <c r="K293" s="6">
        <v>140</v>
      </c>
      <c r="L293" s="6"/>
      <c r="M293" s="6">
        <f>M341</f>
        <v>10</v>
      </c>
      <c r="N293" s="6">
        <f t="shared" si="47"/>
        <v>0</v>
      </c>
    </row>
    <row r="294" spans="1:14" x14ac:dyDescent="0.25">
      <c r="A294" s="6">
        <v>6</v>
      </c>
      <c r="B294" s="6">
        <v>5</v>
      </c>
      <c r="C294" s="6" t="s">
        <v>2</v>
      </c>
      <c r="D294" s="6">
        <f>B271</f>
        <v>4</v>
      </c>
      <c r="E294" s="6" t="s">
        <v>3</v>
      </c>
      <c r="F294" s="6">
        <f>B272</f>
        <v>4</v>
      </c>
      <c r="G294" s="6" t="s">
        <v>40</v>
      </c>
      <c r="H294" s="6" t="s">
        <v>37</v>
      </c>
      <c r="I294" s="6" t="s">
        <v>42</v>
      </c>
      <c r="J294" s="6">
        <v>9</v>
      </c>
      <c r="K294" s="6">
        <v>140</v>
      </c>
      <c r="L294" s="6"/>
      <c r="M294" s="6">
        <f>M350</f>
        <v>8</v>
      </c>
      <c r="N294" s="6">
        <f t="shared" si="47"/>
        <v>2</v>
      </c>
    </row>
    <row r="295" spans="1:14" x14ac:dyDescent="0.25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</row>
    <row r="296" spans="1:14" ht="23.25" x14ac:dyDescent="0.35">
      <c r="A296" s="14" t="s">
        <v>60</v>
      </c>
      <c r="B296" s="14"/>
      <c r="C296" s="14"/>
      <c r="D296" s="14"/>
      <c r="E296" s="14"/>
      <c r="F296" s="14"/>
    </row>
    <row r="298" spans="1:14" x14ac:dyDescent="0.25">
      <c r="A298" s="9" t="s">
        <v>43</v>
      </c>
      <c r="B298" s="9" t="s">
        <v>4</v>
      </c>
      <c r="C298" s="9" t="s">
        <v>18</v>
      </c>
      <c r="D298" s="9" t="s">
        <v>19</v>
      </c>
      <c r="E298" s="9" t="s">
        <v>20</v>
      </c>
      <c r="F298" s="9" t="s">
        <v>21</v>
      </c>
      <c r="G298" s="9" t="s">
        <v>22</v>
      </c>
      <c r="H298" s="9" t="s">
        <v>23</v>
      </c>
      <c r="I298" s="9" t="s">
        <v>24</v>
      </c>
      <c r="J298" s="9" t="s">
        <v>25</v>
      </c>
      <c r="K298" s="10" t="s">
        <v>26</v>
      </c>
      <c r="L298" s="10" t="s">
        <v>27</v>
      </c>
      <c r="M298" s="9" t="s">
        <v>44</v>
      </c>
    </row>
    <row r="299" spans="1:14" x14ac:dyDescent="0.25">
      <c r="A299" s="7">
        <v>1</v>
      </c>
      <c r="B299" s="7">
        <v>5</v>
      </c>
      <c r="C299" s="7" t="s">
        <v>2</v>
      </c>
      <c r="D299" s="7">
        <f t="shared" ref="D299:D304" si="48">D289</f>
        <v>4</v>
      </c>
      <c r="E299" s="7" t="s">
        <v>3</v>
      </c>
      <c r="F299" s="7">
        <f t="shared" ref="F299:F304" si="49">F289</f>
        <v>4</v>
      </c>
      <c r="G299" s="7" t="s">
        <v>32</v>
      </c>
      <c r="H299" s="7" t="s">
        <v>33</v>
      </c>
      <c r="I299" s="7" t="s">
        <v>34</v>
      </c>
      <c r="J299" s="7">
        <v>7</v>
      </c>
      <c r="K299" s="7">
        <v>100</v>
      </c>
      <c r="L299" s="7"/>
      <c r="M299" s="7" t="s">
        <v>45</v>
      </c>
    </row>
    <row r="300" spans="1:14" x14ac:dyDescent="0.25">
      <c r="A300" s="6">
        <v>2</v>
      </c>
      <c r="B300" s="6">
        <v>5</v>
      </c>
      <c r="C300" s="6" t="s">
        <v>2</v>
      </c>
      <c r="D300" s="6">
        <f t="shared" si="48"/>
        <v>4</v>
      </c>
      <c r="E300" s="6" t="s">
        <v>3</v>
      </c>
      <c r="F300" s="6">
        <f t="shared" si="49"/>
        <v>4</v>
      </c>
      <c r="G300" s="6" t="s">
        <v>32</v>
      </c>
      <c r="H300" s="6" t="s">
        <v>33</v>
      </c>
      <c r="I300" s="6" t="s">
        <v>35</v>
      </c>
      <c r="J300" s="6">
        <v>7</v>
      </c>
      <c r="K300" s="6">
        <v>100</v>
      </c>
      <c r="L300" s="6"/>
      <c r="M300" s="6">
        <f>IF($K$37&gt;K300, 2, IF(K299&lt;K300, 0, 1))</f>
        <v>1</v>
      </c>
    </row>
    <row r="301" spans="1:14" x14ac:dyDescent="0.25">
      <c r="A301" s="6">
        <v>3</v>
      </c>
      <c r="B301" s="6">
        <v>5</v>
      </c>
      <c r="C301" s="6" t="s">
        <v>2</v>
      </c>
      <c r="D301" s="6">
        <f t="shared" si="48"/>
        <v>4</v>
      </c>
      <c r="E301" s="6" t="s">
        <v>3</v>
      </c>
      <c r="F301" s="6">
        <f t="shared" si="49"/>
        <v>4</v>
      </c>
      <c r="G301" s="6" t="s">
        <v>36</v>
      </c>
      <c r="H301" s="6" t="s">
        <v>37</v>
      </c>
      <c r="I301" s="6" t="s">
        <v>38</v>
      </c>
      <c r="J301" s="6">
        <v>11</v>
      </c>
      <c r="K301" s="6">
        <v>100</v>
      </c>
      <c r="L301" s="6"/>
      <c r="M301" s="6">
        <f>IF($K$37&gt;K301, 2, IF($K$37&lt;K301, 0, 1))</f>
        <v>1</v>
      </c>
    </row>
    <row r="302" spans="1:14" x14ac:dyDescent="0.25">
      <c r="A302" s="6">
        <v>4</v>
      </c>
      <c r="B302" s="6">
        <v>5</v>
      </c>
      <c r="C302" s="6" t="s">
        <v>2</v>
      </c>
      <c r="D302" s="6">
        <f t="shared" si="48"/>
        <v>0</v>
      </c>
      <c r="E302" s="6" t="s">
        <v>3</v>
      </c>
      <c r="F302" s="6" t="str">
        <f t="shared" si="49"/>
        <v>Board</v>
      </c>
      <c r="G302" s="6" t="s">
        <v>32</v>
      </c>
      <c r="H302" s="6" t="s">
        <v>33</v>
      </c>
      <c r="I302" s="6" t="s">
        <v>39</v>
      </c>
      <c r="J302" s="6">
        <v>8</v>
      </c>
      <c r="K302" s="6">
        <v>100</v>
      </c>
      <c r="L302" s="6"/>
      <c r="M302" s="6">
        <f>IF($K$37&gt;K302, 2, IF($K$37&lt;K302, 0, 1))</f>
        <v>1</v>
      </c>
    </row>
    <row r="303" spans="1:14" x14ac:dyDescent="0.25">
      <c r="A303" s="6">
        <v>5</v>
      </c>
      <c r="B303" s="6">
        <v>5</v>
      </c>
      <c r="C303" s="6" t="s">
        <v>2</v>
      </c>
      <c r="D303" s="6">
        <f t="shared" si="48"/>
        <v>4</v>
      </c>
      <c r="E303" s="6" t="s">
        <v>3</v>
      </c>
      <c r="F303" s="6">
        <f t="shared" si="49"/>
        <v>4</v>
      </c>
      <c r="G303" s="6" t="s">
        <v>40</v>
      </c>
      <c r="H303" s="6" t="s">
        <v>37</v>
      </c>
      <c r="I303" s="6" t="s">
        <v>41</v>
      </c>
      <c r="J303" s="6">
        <v>9</v>
      </c>
      <c r="K303" s="6">
        <v>100</v>
      </c>
      <c r="L303" s="6"/>
      <c r="M303" s="6">
        <f>IF($K$37&gt;K303, 2, IF($K$37&lt;K303, 0, 1))</f>
        <v>1</v>
      </c>
    </row>
    <row r="304" spans="1:14" x14ac:dyDescent="0.25">
      <c r="A304" s="6">
        <v>6</v>
      </c>
      <c r="B304" s="6">
        <v>5</v>
      </c>
      <c r="C304" s="6" t="s">
        <v>2</v>
      </c>
      <c r="D304" s="6">
        <f t="shared" si="48"/>
        <v>4</v>
      </c>
      <c r="E304" s="6" t="s">
        <v>3</v>
      </c>
      <c r="F304" s="6">
        <f t="shared" si="49"/>
        <v>4</v>
      </c>
      <c r="G304" s="6" t="s">
        <v>40</v>
      </c>
      <c r="H304" s="6" t="s">
        <v>37</v>
      </c>
      <c r="I304" s="6" t="s">
        <v>42</v>
      </c>
      <c r="J304" s="6">
        <v>9</v>
      </c>
      <c r="K304" s="6">
        <v>100</v>
      </c>
      <c r="L304" s="6"/>
      <c r="M304" s="6">
        <f>IF($K$37&gt;K304, 2, IF($K$37&lt;K304, 0, 1))</f>
        <v>1</v>
      </c>
    </row>
    <row r="305" spans="1:13" x14ac:dyDescent="0.25">
      <c r="L305" s="17" t="s">
        <v>46</v>
      </c>
      <c r="M305" s="18">
        <f>SUM(M300:M304)</f>
        <v>5</v>
      </c>
    </row>
    <row r="307" spans="1:13" x14ac:dyDescent="0.25">
      <c r="A307" s="9" t="s">
        <v>43</v>
      </c>
      <c r="B307" s="9" t="s">
        <v>4</v>
      </c>
      <c r="C307" s="9" t="s">
        <v>18</v>
      </c>
      <c r="D307" s="9" t="s">
        <v>19</v>
      </c>
      <c r="E307" s="9" t="s">
        <v>20</v>
      </c>
      <c r="F307" s="9" t="s">
        <v>21</v>
      </c>
      <c r="G307" s="9" t="s">
        <v>22</v>
      </c>
      <c r="H307" s="9" t="s">
        <v>23</v>
      </c>
      <c r="I307" s="9" t="s">
        <v>24</v>
      </c>
      <c r="J307" s="9" t="s">
        <v>25</v>
      </c>
      <c r="K307" s="10" t="s">
        <v>26</v>
      </c>
      <c r="L307" s="10" t="s">
        <v>27</v>
      </c>
      <c r="M307" s="9" t="s">
        <v>44</v>
      </c>
    </row>
    <row r="308" spans="1:13" x14ac:dyDescent="0.25">
      <c r="A308" s="6">
        <v>1</v>
      </c>
      <c r="B308" s="6">
        <v>5</v>
      </c>
      <c r="C308" s="6" t="str">
        <f t="shared" ref="C308:F313" si="50">C299</f>
        <v>NS</v>
      </c>
      <c r="D308" s="6">
        <f t="shared" si="50"/>
        <v>4</v>
      </c>
      <c r="E308" s="6" t="str">
        <f t="shared" si="50"/>
        <v>EW</v>
      </c>
      <c r="F308" s="6">
        <f t="shared" si="50"/>
        <v>4</v>
      </c>
      <c r="G308" s="6" t="s">
        <v>32</v>
      </c>
      <c r="H308" s="6" t="s">
        <v>33</v>
      </c>
      <c r="I308" s="6" t="s">
        <v>34</v>
      </c>
      <c r="J308" s="6">
        <v>7</v>
      </c>
      <c r="K308" s="6">
        <v>100</v>
      </c>
      <c r="L308" s="6"/>
      <c r="M308" s="6">
        <f>IF($K$47&gt;K308, 2, IF($K$47&lt;K308, 0, 1))</f>
        <v>1</v>
      </c>
    </row>
    <row r="309" spans="1:13" x14ac:dyDescent="0.25">
      <c r="A309" s="7">
        <v>2</v>
      </c>
      <c r="B309" s="7">
        <v>5</v>
      </c>
      <c r="C309" s="7" t="str">
        <f t="shared" si="50"/>
        <v>NS</v>
      </c>
      <c r="D309" s="7">
        <f t="shared" si="50"/>
        <v>4</v>
      </c>
      <c r="E309" s="7" t="str">
        <f t="shared" si="50"/>
        <v>EW</v>
      </c>
      <c r="F309" s="7">
        <f t="shared" si="50"/>
        <v>4</v>
      </c>
      <c r="G309" s="7" t="s">
        <v>32</v>
      </c>
      <c r="H309" s="7" t="s">
        <v>33</v>
      </c>
      <c r="I309" s="7" t="s">
        <v>35</v>
      </c>
      <c r="J309" s="7">
        <v>7</v>
      </c>
      <c r="K309" s="7">
        <v>100</v>
      </c>
      <c r="L309" s="7"/>
      <c r="M309" s="7" t="s">
        <v>45</v>
      </c>
    </row>
    <row r="310" spans="1:13" x14ac:dyDescent="0.25">
      <c r="A310" s="6">
        <v>3</v>
      </c>
      <c r="B310" s="6">
        <v>5</v>
      </c>
      <c r="C310" s="6" t="str">
        <f t="shared" si="50"/>
        <v>NS</v>
      </c>
      <c r="D310" s="6">
        <f t="shared" si="50"/>
        <v>4</v>
      </c>
      <c r="E310" s="6" t="str">
        <f t="shared" si="50"/>
        <v>EW</v>
      </c>
      <c r="F310" s="6">
        <f t="shared" si="50"/>
        <v>4</v>
      </c>
      <c r="G310" s="6" t="s">
        <v>36</v>
      </c>
      <c r="H310" s="6" t="s">
        <v>37</v>
      </c>
      <c r="I310" s="6" t="s">
        <v>38</v>
      </c>
      <c r="J310" s="6">
        <v>11</v>
      </c>
      <c r="K310" s="6">
        <v>100</v>
      </c>
      <c r="L310" s="6"/>
      <c r="M310" s="6">
        <f>IF($K$47&gt;K310, 2, IF($K$47&lt;K310, 0, 1))</f>
        <v>1</v>
      </c>
    </row>
    <row r="311" spans="1:13" x14ac:dyDescent="0.25">
      <c r="A311" s="6">
        <v>4</v>
      </c>
      <c r="B311" s="6">
        <v>5</v>
      </c>
      <c r="C311" s="6" t="str">
        <f t="shared" si="50"/>
        <v>NS</v>
      </c>
      <c r="D311" s="6">
        <f t="shared" si="50"/>
        <v>0</v>
      </c>
      <c r="E311" s="6" t="str">
        <f t="shared" si="50"/>
        <v>EW</v>
      </c>
      <c r="F311" s="6" t="str">
        <f t="shared" si="50"/>
        <v>Board</v>
      </c>
      <c r="G311" s="6" t="s">
        <v>32</v>
      </c>
      <c r="H311" s="6" t="s">
        <v>33</v>
      </c>
      <c r="I311" s="6" t="s">
        <v>39</v>
      </c>
      <c r="J311" s="6">
        <v>8</v>
      </c>
      <c r="K311" s="6">
        <v>100</v>
      </c>
      <c r="L311" s="6"/>
      <c r="M311" s="6">
        <f t="shared" ref="M311:M313" si="51">IF($K$47&gt;K311, 2, IF($K$47&lt;K311, 0, 1))</f>
        <v>1</v>
      </c>
    </row>
    <row r="312" spans="1:13" x14ac:dyDescent="0.25">
      <c r="A312" s="6">
        <v>5</v>
      </c>
      <c r="B312" s="6">
        <v>5</v>
      </c>
      <c r="C312" s="6" t="str">
        <f t="shared" si="50"/>
        <v>NS</v>
      </c>
      <c r="D312" s="6">
        <f t="shared" si="50"/>
        <v>4</v>
      </c>
      <c r="E312" s="6" t="str">
        <f t="shared" si="50"/>
        <v>EW</v>
      </c>
      <c r="F312" s="6">
        <f t="shared" si="50"/>
        <v>4</v>
      </c>
      <c r="G312" s="6" t="s">
        <v>40</v>
      </c>
      <c r="H312" s="6" t="s">
        <v>37</v>
      </c>
      <c r="I312" s="6" t="s">
        <v>41</v>
      </c>
      <c r="J312" s="6">
        <v>9</v>
      </c>
      <c r="K312" s="6">
        <v>100</v>
      </c>
      <c r="L312" s="6"/>
      <c r="M312" s="6">
        <f t="shared" si="51"/>
        <v>1</v>
      </c>
    </row>
    <row r="313" spans="1:13" x14ac:dyDescent="0.25">
      <c r="A313" s="6">
        <v>6</v>
      </c>
      <c r="B313" s="6">
        <v>5</v>
      </c>
      <c r="C313" s="6" t="str">
        <f t="shared" si="50"/>
        <v>NS</v>
      </c>
      <c r="D313" s="6">
        <f t="shared" si="50"/>
        <v>4</v>
      </c>
      <c r="E313" s="6" t="str">
        <f t="shared" si="50"/>
        <v>EW</v>
      </c>
      <c r="F313" s="6">
        <f t="shared" si="50"/>
        <v>4</v>
      </c>
      <c r="G313" s="6" t="s">
        <v>40</v>
      </c>
      <c r="H313" s="6" t="s">
        <v>37</v>
      </c>
      <c r="I313" s="6" t="s">
        <v>42</v>
      </c>
      <c r="J313" s="6">
        <v>9</v>
      </c>
      <c r="K313" s="6">
        <v>100</v>
      </c>
      <c r="L313" s="6"/>
      <c r="M313" s="6">
        <f t="shared" si="51"/>
        <v>1</v>
      </c>
    </row>
    <row r="314" spans="1:13" x14ac:dyDescent="0.25">
      <c r="L314" s="17" t="s">
        <v>46</v>
      </c>
      <c r="M314" s="18">
        <f>SUM(M308:M313)</f>
        <v>5</v>
      </c>
    </row>
    <row r="316" spans="1:13" x14ac:dyDescent="0.25">
      <c r="A316" s="9" t="s">
        <v>43</v>
      </c>
      <c r="B316" s="9" t="s">
        <v>4</v>
      </c>
      <c r="C316" s="9" t="s">
        <v>18</v>
      </c>
      <c r="D316" s="9" t="s">
        <v>19</v>
      </c>
      <c r="E316" s="9" t="s">
        <v>20</v>
      </c>
      <c r="F316" s="9" t="s">
        <v>21</v>
      </c>
      <c r="G316" s="9" t="s">
        <v>22</v>
      </c>
      <c r="H316" s="9" t="s">
        <v>23</v>
      </c>
      <c r="I316" s="9" t="s">
        <v>24</v>
      </c>
      <c r="J316" s="9" t="s">
        <v>25</v>
      </c>
      <c r="K316" s="10" t="s">
        <v>26</v>
      </c>
      <c r="L316" s="10" t="s">
        <v>27</v>
      </c>
      <c r="M316" s="9" t="s">
        <v>44</v>
      </c>
    </row>
    <row r="317" spans="1:13" x14ac:dyDescent="0.25">
      <c r="A317" s="6">
        <v>1</v>
      </c>
      <c r="B317" s="6">
        <v>5</v>
      </c>
      <c r="C317" s="6" t="str">
        <f t="shared" ref="C317:F322" si="52">C299</f>
        <v>NS</v>
      </c>
      <c r="D317" s="6">
        <f t="shared" si="52"/>
        <v>4</v>
      </c>
      <c r="E317" s="6" t="str">
        <f t="shared" si="52"/>
        <v>EW</v>
      </c>
      <c r="F317" s="6">
        <f t="shared" si="52"/>
        <v>4</v>
      </c>
      <c r="G317" s="6" t="s">
        <v>32</v>
      </c>
      <c r="H317" s="6" t="s">
        <v>33</v>
      </c>
      <c r="I317" s="6" t="s">
        <v>34</v>
      </c>
      <c r="J317" s="6">
        <v>7</v>
      </c>
      <c r="K317" s="6">
        <v>450</v>
      </c>
      <c r="L317" s="6"/>
      <c r="M317" s="6">
        <f>IF($K$57&lt;K317, 2, IF($K$57&gt;K317, 0, 1))</f>
        <v>1</v>
      </c>
    </row>
    <row r="318" spans="1:13" x14ac:dyDescent="0.25">
      <c r="A318" s="6">
        <v>2</v>
      </c>
      <c r="B318" s="6">
        <v>5</v>
      </c>
      <c r="C318" s="6" t="str">
        <f t="shared" si="52"/>
        <v>NS</v>
      </c>
      <c r="D318" s="6">
        <f t="shared" si="52"/>
        <v>4</v>
      </c>
      <c r="E318" s="6" t="str">
        <f t="shared" si="52"/>
        <v>EW</v>
      </c>
      <c r="F318" s="6">
        <f t="shared" si="52"/>
        <v>4</v>
      </c>
      <c r="G318" s="6" t="s">
        <v>32</v>
      </c>
      <c r="H318" s="6" t="s">
        <v>33</v>
      </c>
      <c r="I318" s="6" t="s">
        <v>35</v>
      </c>
      <c r="J318" s="6">
        <v>7</v>
      </c>
      <c r="K318" s="6">
        <v>450</v>
      </c>
      <c r="L318" s="6"/>
      <c r="M318" s="6">
        <f>IF($K$57&lt;K318, 2, IF($K$57&gt;K318, 0, 1))</f>
        <v>1</v>
      </c>
    </row>
    <row r="319" spans="1:13" x14ac:dyDescent="0.25">
      <c r="A319" s="7">
        <v>3</v>
      </c>
      <c r="B319" s="7">
        <v>5</v>
      </c>
      <c r="C319" s="7" t="str">
        <f t="shared" si="52"/>
        <v>NS</v>
      </c>
      <c r="D319" s="7">
        <f t="shared" si="52"/>
        <v>4</v>
      </c>
      <c r="E319" s="7" t="str">
        <f t="shared" si="52"/>
        <v>EW</v>
      </c>
      <c r="F319" s="7">
        <f t="shared" si="52"/>
        <v>4</v>
      </c>
      <c r="G319" s="7" t="s">
        <v>36</v>
      </c>
      <c r="H319" s="7" t="s">
        <v>37</v>
      </c>
      <c r="I319" s="7" t="s">
        <v>38</v>
      </c>
      <c r="J319" s="7">
        <v>11</v>
      </c>
      <c r="K319" s="7">
        <v>450</v>
      </c>
      <c r="L319" s="7"/>
      <c r="M319" s="7" t="s">
        <v>45</v>
      </c>
    </row>
    <row r="320" spans="1:13" x14ac:dyDescent="0.25">
      <c r="A320" s="6">
        <v>4</v>
      </c>
      <c r="B320" s="6">
        <v>5</v>
      </c>
      <c r="C320" s="6" t="str">
        <f t="shared" si="52"/>
        <v>NS</v>
      </c>
      <c r="D320" s="6">
        <f t="shared" si="52"/>
        <v>0</v>
      </c>
      <c r="E320" s="6" t="str">
        <f t="shared" si="52"/>
        <v>EW</v>
      </c>
      <c r="F320" s="6" t="str">
        <f t="shared" si="52"/>
        <v>Board</v>
      </c>
      <c r="G320" s="6" t="s">
        <v>32</v>
      </c>
      <c r="H320" s="6" t="s">
        <v>33</v>
      </c>
      <c r="I320" s="6" t="s">
        <v>39</v>
      </c>
      <c r="J320" s="6">
        <v>8</v>
      </c>
      <c r="K320" s="6">
        <v>450</v>
      </c>
      <c r="L320" s="6"/>
      <c r="M320" s="6">
        <f>IF($K$57&gt;K320, 2, IF($K$57&lt;K320, 0, 1))</f>
        <v>1</v>
      </c>
    </row>
    <row r="321" spans="1:13" x14ac:dyDescent="0.25">
      <c r="A321" s="6">
        <v>5</v>
      </c>
      <c r="B321" s="6">
        <v>5</v>
      </c>
      <c r="C321" s="6" t="str">
        <f t="shared" si="52"/>
        <v>NS</v>
      </c>
      <c r="D321" s="6">
        <f t="shared" si="52"/>
        <v>4</v>
      </c>
      <c r="E321" s="6" t="str">
        <f t="shared" si="52"/>
        <v>EW</v>
      </c>
      <c r="F321" s="6">
        <f t="shared" si="52"/>
        <v>4</v>
      </c>
      <c r="G321" s="6" t="s">
        <v>40</v>
      </c>
      <c r="H321" s="6" t="s">
        <v>37</v>
      </c>
      <c r="I321" s="6" t="s">
        <v>41</v>
      </c>
      <c r="J321" s="6">
        <v>9</v>
      </c>
      <c r="K321" s="6">
        <v>450</v>
      </c>
      <c r="L321" s="6"/>
      <c r="M321" s="6">
        <f>IF($K$57&lt;K321, 2, IF($K$57&gt;K321, 0, 1))</f>
        <v>1</v>
      </c>
    </row>
    <row r="322" spans="1:13" x14ac:dyDescent="0.25">
      <c r="A322" s="6">
        <v>6</v>
      </c>
      <c r="B322" s="6">
        <v>5</v>
      </c>
      <c r="C322" s="6" t="str">
        <f t="shared" si="52"/>
        <v>NS</v>
      </c>
      <c r="D322" s="6">
        <f t="shared" si="52"/>
        <v>4</v>
      </c>
      <c r="E322" s="6" t="str">
        <f t="shared" si="52"/>
        <v>EW</v>
      </c>
      <c r="F322" s="6">
        <f t="shared" si="52"/>
        <v>4</v>
      </c>
      <c r="G322" s="6" t="s">
        <v>40</v>
      </c>
      <c r="H322" s="6" t="s">
        <v>37</v>
      </c>
      <c r="I322" s="6" t="s">
        <v>42</v>
      </c>
      <c r="J322" s="6">
        <v>9</v>
      </c>
      <c r="K322" s="6">
        <v>450</v>
      </c>
      <c r="L322" s="6"/>
      <c r="M322" s="6">
        <f>IF($K$57&lt;K322, 2, IF($K$57&gt;K322, 0, 1))</f>
        <v>1</v>
      </c>
    </row>
    <row r="323" spans="1:13" x14ac:dyDescent="0.25">
      <c r="L323" s="17" t="s">
        <v>46</v>
      </c>
      <c r="M323" s="18">
        <f>SUM(M317:M322)</f>
        <v>5</v>
      </c>
    </row>
    <row r="325" spans="1:13" x14ac:dyDescent="0.25">
      <c r="A325" s="9" t="s">
        <v>43</v>
      </c>
      <c r="B325" s="9" t="s">
        <v>4</v>
      </c>
      <c r="C325" s="9" t="s">
        <v>18</v>
      </c>
      <c r="D325" s="9" t="s">
        <v>19</v>
      </c>
      <c r="E325" s="9" t="s">
        <v>20</v>
      </c>
      <c r="F325" s="9" t="s">
        <v>21</v>
      </c>
      <c r="G325" s="9" t="s">
        <v>22</v>
      </c>
      <c r="H325" s="9" t="s">
        <v>23</v>
      </c>
      <c r="I325" s="9" t="s">
        <v>24</v>
      </c>
      <c r="J325" s="9" t="s">
        <v>25</v>
      </c>
      <c r="K325" s="10" t="s">
        <v>26</v>
      </c>
      <c r="L325" s="10" t="s">
        <v>27</v>
      </c>
      <c r="M325" s="9" t="s">
        <v>44</v>
      </c>
    </row>
    <row r="326" spans="1:13" x14ac:dyDescent="0.25">
      <c r="A326" s="6">
        <v>1</v>
      </c>
      <c r="B326" s="6">
        <v>5</v>
      </c>
      <c r="C326" s="6" t="str">
        <f t="shared" ref="C326:F331" si="53">C299</f>
        <v>NS</v>
      </c>
      <c r="D326" s="6">
        <f t="shared" si="53"/>
        <v>4</v>
      </c>
      <c r="E326" s="6" t="str">
        <f t="shared" si="53"/>
        <v>EW</v>
      </c>
      <c r="F326" s="6">
        <f t="shared" si="53"/>
        <v>4</v>
      </c>
      <c r="G326" s="6" t="s">
        <v>32</v>
      </c>
      <c r="H326" s="6" t="s">
        <v>33</v>
      </c>
      <c r="I326" s="6" t="s">
        <v>34</v>
      </c>
      <c r="J326" s="6">
        <v>7</v>
      </c>
      <c r="K326" s="6">
        <v>50</v>
      </c>
      <c r="L326" s="6"/>
      <c r="M326" s="6">
        <f>IF($K$67&lt;K326, 2, IF($K$67&gt;K326, 0, 1))</f>
        <v>1</v>
      </c>
    </row>
    <row r="327" spans="1:13" x14ac:dyDescent="0.25">
      <c r="A327" s="6">
        <v>2</v>
      </c>
      <c r="B327" s="6">
        <v>5</v>
      </c>
      <c r="C327" s="6" t="str">
        <f t="shared" si="53"/>
        <v>NS</v>
      </c>
      <c r="D327" s="6">
        <f t="shared" si="53"/>
        <v>4</v>
      </c>
      <c r="E327" s="6" t="str">
        <f t="shared" si="53"/>
        <v>EW</v>
      </c>
      <c r="F327" s="6">
        <f t="shared" si="53"/>
        <v>4</v>
      </c>
      <c r="G327" s="6" t="s">
        <v>32</v>
      </c>
      <c r="H327" s="6" t="s">
        <v>33</v>
      </c>
      <c r="I327" s="6" t="s">
        <v>35</v>
      </c>
      <c r="J327" s="6">
        <v>7</v>
      </c>
      <c r="K327" s="6">
        <v>50</v>
      </c>
      <c r="L327" s="6"/>
      <c r="M327" s="6">
        <f t="shared" ref="M327:M328" si="54">IF($K$67&lt;K327, 2, IF($K$67&gt;K327, 0, 1))</f>
        <v>1</v>
      </c>
    </row>
    <row r="328" spans="1:13" x14ac:dyDescent="0.25">
      <c r="A328" s="16">
        <v>3</v>
      </c>
      <c r="B328" s="6">
        <v>5</v>
      </c>
      <c r="C328" s="16" t="str">
        <f t="shared" si="53"/>
        <v>NS</v>
      </c>
      <c r="D328" s="16">
        <f t="shared" si="53"/>
        <v>4</v>
      </c>
      <c r="E328" s="16" t="str">
        <f t="shared" si="53"/>
        <v>EW</v>
      </c>
      <c r="F328" s="16">
        <f t="shared" si="53"/>
        <v>4</v>
      </c>
      <c r="G328" s="16" t="s">
        <v>36</v>
      </c>
      <c r="H328" s="16" t="s">
        <v>37</v>
      </c>
      <c r="I328" s="16" t="s">
        <v>38</v>
      </c>
      <c r="J328" s="16">
        <v>11</v>
      </c>
      <c r="K328" s="16">
        <v>50</v>
      </c>
      <c r="L328" s="16"/>
      <c r="M328" s="6">
        <f t="shared" si="54"/>
        <v>1</v>
      </c>
    </row>
    <row r="329" spans="1:13" x14ac:dyDescent="0.25">
      <c r="A329" s="7">
        <v>4</v>
      </c>
      <c r="B329" s="7">
        <v>5</v>
      </c>
      <c r="C329" s="7" t="str">
        <f t="shared" si="53"/>
        <v>NS</v>
      </c>
      <c r="D329" s="7">
        <f t="shared" si="53"/>
        <v>0</v>
      </c>
      <c r="E329" s="7" t="str">
        <f t="shared" si="53"/>
        <v>EW</v>
      </c>
      <c r="F329" s="7" t="str">
        <f t="shared" si="53"/>
        <v>Board</v>
      </c>
      <c r="G329" s="7" t="s">
        <v>32</v>
      </c>
      <c r="H329" s="7" t="s">
        <v>33</v>
      </c>
      <c r="I329" s="7" t="s">
        <v>39</v>
      </c>
      <c r="J329" s="7">
        <v>8</v>
      </c>
      <c r="K329" s="7">
        <v>50</v>
      </c>
      <c r="L329" s="7"/>
      <c r="M329" s="7" t="s">
        <v>45</v>
      </c>
    </row>
    <row r="330" spans="1:13" x14ac:dyDescent="0.25">
      <c r="A330" s="6">
        <v>5</v>
      </c>
      <c r="B330" s="7">
        <v>5</v>
      </c>
      <c r="C330" s="6" t="str">
        <f t="shared" si="53"/>
        <v>NS</v>
      </c>
      <c r="D330" s="6">
        <f t="shared" si="53"/>
        <v>4</v>
      </c>
      <c r="E330" s="6" t="str">
        <f t="shared" si="53"/>
        <v>EW</v>
      </c>
      <c r="F330" s="6">
        <f t="shared" si="53"/>
        <v>4</v>
      </c>
      <c r="G330" s="6" t="s">
        <v>40</v>
      </c>
      <c r="H330" s="6" t="s">
        <v>37</v>
      </c>
      <c r="I330" s="6" t="s">
        <v>41</v>
      </c>
      <c r="J330" s="6">
        <v>9</v>
      </c>
      <c r="K330" s="6">
        <v>50</v>
      </c>
      <c r="L330" s="6"/>
      <c r="M330" s="6">
        <f>IF($K$67&lt;K330, 2, IF($K$67&gt;K330, 0, 1))</f>
        <v>1</v>
      </c>
    </row>
    <row r="331" spans="1:13" x14ac:dyDescent="0.25">
      <c r="A331" s="6">
        <v>6</v>
      </c>
      <c r="B331" s="7">
        <v>5</v>
      </c>
      <c r="C331" s="6" t="str">
        <f t="shared" si="53"/>
        <v>NS</v>
      </c>
      <c r="D331" s="6">
        <f t="shared" si="53"/>
        <v>4</v>
      </c>
      <c r="E331" s="6" t="str">
        <f t="shared" si="53"/>
        <v>EW</v>
      </c>
      <c r="F331" s="6">
        <f t="shared" si="53"/>
        <v>4</v>
      </c>
      <c r="G331" s="6" t="s">
        <v>40</v>
      </c>
      <c r="H331" s="6" t="s">
        <v>37</v>
      </c>
      <c r="I331" s="6" t="s">
        <v>42</v>
      </c>
      <c r="J331" s="6">
        <v>9</v>
      </c>
      <c r="K331" s="6">
        <v>50</v>
      </c>
      <c r="L331" s="6"/>
      <c r="M331" s="6">
        <f>IF($K$67&lt;K331, 2, IF($K$67&gt;K331, 0, 1))</f>
        <v>1</v>
      </c>
    </row>
    <row r="332" spans="1:13" x14ac:dyDescent="0.25">
      <c r="L332" s="17" t="s">
        <v>46</v>
      </c>
      <c r="M332" s="18">
        <f>SUM(M326:M331)</f>
        <v>5</v>
      </c>
    </row>
    <row r="334" spans="1:13" x14ac:dyDescent="0.25">
      <c r="A334" s="9" t="s">
        <v>43</v>
      </c>
      <c r="B334" s="9" t="s">
        <v>4</v>
      </c>
      <c r="C334" s="9" t="s">
        <v>18</v>
      </c>
      <c r="D334" s="9" t="s">
        <v>19</v>
      </c>
      <c r="E334" s="9" t="s">
        <v>20</v>
      </c>
      <c r="F334" s="9" t="s">
        <v>21</v>
      </c>
      <c r="G334" s="9" t="s">
        <v>22</v>
      </c>
      <c r="H334" s="9" t="s">
        <v>23</v>
      </c>
      <c r="I334" s="9" t="s">
        <v>24</v>
      </c>
      <c r="J334" s="9" t="s">
        <v>25</v>
      </c>
      <c r="K334" s="10" t="s">
        <v>26</v>
      </c>
      <c r="L334" s="10" t="s">
        <v>27</v>
      </c>
      <c r="M334" s="9" t="s">
        <v>44</v>
      </c>
    </row>
    <row r="335" spans="1:13" x14ac:dyDescent="0.25">
      <c r="A335" s="6">
        <v>1</v>
      </c>
      <c r="B335" s="6">
        <v>5</v>
      </c>
      <c r="C335" s="6" t="str">
        <f t="shared" ref="C335:F340" si="55">C299</f>
        <v>NS</v>
      </c>
      <c r="D335" s="6">
        <f t="shared" si="55"/>
        <v>4</v>
      </c>
      <c r="E335" s="6" t="str">
        <f t="shared" si="55"/>
        <v>EW</v>
      </c>
      <c r="F335" s="6">
        <f t="shared" si="55"/>
        <v>4</v>
      </c>
      <c r="G335" s="6" t="s">
        <v>32</v>
      </c>
      <c r="H335" s="6" t="s">
        <v>33</v>
      </c>
      <c r="I335" s="6" t="s">
        <v>34</v>
      </c>
      <c r="J335" s="6">
        <v>7</v>
      </c>
      <c r="K335" s="6">
        <v>140</v>
      </c>
      <c r="L335" s="6"/>
      <c r="M335" s="6">
        <f>IF($K$77&lt;K335, 2, IF($K$77&gt;K335, 0, 1))</f>
        <v>2</v>
      </c>
    </row>
    <row r="336" spans="1:13" x14ac:dyDescent="0.25">
      <c r="A336" s="6">
        <v>2</v>
      </c>
      <c r="B336" s="6">
        <v>5</v>
      </c>
      <c r="C336" s="6" t="str">
        <f t="shared" si="55"/>
        <v>NS</v>
      </c>
      <c r="D336" s="6">
        <f t="shared" si="55"/>
        <v>4</v>
      </c>
      <c r="E336" s="6" t="str">
        <f t="shared" si="55"/>
        <v>EW</v>
      </c>
      <c r="F336" s="6">
        <f t="shared" si="55"/>
        <v>4</v>
      </c>
      <c r="G336" s="6" t="s">
        <v>32</v>
      </c>
      <c r="H336" s="6" t="s">
        <v>33</v>
      </c>
      <c r="I336" s="6" t="s">
        <v>35</v>
      </c>
      <c r="J336" s="6">
        <v>7</v>
      </c>
      <c r="K336" s="6">
        <v>140</v>
      </c>
      <c r="L336" s="6"/>
      <c r="M336" s="6">
        <f>IF($K$77&lt;K336, 2, IF($K$77&gt;K336, 0, 1))</f>
        <v>2</v>
      </c>
    </row>
    <row r="337" spans="1:13" x14ac:dyDescent="0.25">
      <c r="A337" s="16">
        <v>3</v>
      </c>
      <c r="B337" s="6">
        <v>5</v>
      </c>
      <c r="C337" s="16" t="str">
        <f t="shared" si="55"/>
        <v>NS</v>
      </c>
      <c r="D337" s="16">
        <f t="shared" si="55"/>
        <v>4</v>
      </c>
      <c r="E337" s="16" t="str">
        <f t="shared" si="55"/>
        <v>EW</v>
      </c>
      <c r="F337" s="16">
        <f t="shared" si="55"/>
        <v>4</v>
      </c>
      <c r="G337" s="16" t="s">
        <v>36</v>
      </c>
      <c r="H337" s="16" t="s">
        <v>37</v>
      </c>
      <c r="I337" s="16" t="s">
        <v>38</v>
      </c>
      <c r="J337" s="16">
        <v>11</v>
      </c>
      <c r="K337" s="6">
        <v>140</v>
      </c>
      <c r="L337" s="16"/>
      <c r="M337" s="6">
        <f>IF($K$77&lt;K337, 2, IF($K$77&gt;K337, 0, 1))</f>
        <v>2</v>
      </c>
    </row>
    <row r="338" spans="1:13" x14ac:dyDescent="0.25">
      <c r="A338" s="6">
        <v>4</v>
      </c>
      <c r="B338" s="6">
        <v>5</v>
      </c>
      <c r="C338" s="6" t="str">
        <f t="shared" si="55"/>
        <v>NS</v>
      </c>
      <c r="D338" s="6">
        <f t="shared" si="55"/>
        <v>0</v>
      </c>
      <c r="E338" s="6" t="str">
        <f t="shared" si="55"/>
        <v>EW</v>
      </c>
      <c r="F338" s="6" t="str">
        <f t="shared" si="55"/>
        <v>Board</v>
      </c>
      <c r="G338" s="6" t="s">
        <v>32</v>
      </c>
      <c r="H338" s="6" t="s">
        <v>33</v>
      </c>
      <c r="I338" s="6" t="s">
        <v>39</v>
      </c>
      <c r="J338" s="6">
        <v>8</v>
      </c>
      <c r="K338" s="6">
        <v>140</v>
      </c>
      <c r="L338" s="6"/>
      <c r="M338" s="6">
        <f>IF($K$77&lt;K338, 2, IF($K$77&gt;K338, 0, 1))</f>
        <v>2</v>
      </c>
    </row>
    <row r="339" spans="1:13" x14ac:dyDescent="0.25">
      <c r="A339" s="7">
        <v>5</v>
      </c>
      <c r="B339" s="7">
        <v>5</v>
      </c>
      <c r="C339" s="7" t="str">
        <f t="shared" si="55"/>
        <v>NS</v>
      </c>
      <c r="D339" s="7">
        <f t="shared" si="55"/>
        <v>4</v>
      </c>
      <c r="E339" s="7" t="str">
        <f t="shared" si="55"/>
        <v>EW</v>
      </c>
      <c r="F339" s="7">
        <f t="shared" si="55"/>
        <v>4</v>
      </c>
      <c r="G339" s="7" t="s">
        <v>40</v>
      </c>
      <c r="H339" s="7" t="s">
        <v>37</v>
      </c>
      <c r="I339" s="7" t="s">
        <v>41</v>
      </c>
      <c r="J339" s="7">
        <v>9</v>
      </c>
      <c r="K339" s="7">
        <v>140</v>
      </c>
      <c r="L339" s="7"/>
      <c r="M339" s="7" t="s">
        <v>45</v>
      </c>
    </row>
    <row r="340" spans="1:13" x14ac:dyDescent="0.25">
      <c r="A340" s="6">
        <v>6</v>
      </c>
      <c r="B340" s="6">
        <v>5</v>
      </c>
      <c r="C340" s="6" t="str">
        <f t="shared" si="55"/>
        <v>NS</v>
      </c>
      <c r="D340" s="6">
        <f t="shared" si="55"/>
        <v>4</v>
      </c>
      <c r="E340" s="6" t="str">
        <f t="shared" si="55"/>
        <v>EW</v>
      </c>
      <c r="F340" s="6">
        <f t="shared" si="55"/>
        <v>4</v>
      </c>
      <c r="G340" s="6" t="s">
        <v>40</v>
      </c>
      <c r="H340" s="6" t="s">
        <v>37</v>
      </c>
      <c r="I340" s="6" t="s">
        <v>42</v>
      </c>
      <c r="J340" s="6">
        <v>9</v>
      </c>
      <c r="K340" s="6">
        <v>140</v>
      </c>
      <c r="L340" s="6"/>
      <c r="M340" s="6">
        <f>IF($K$77&lt;K340, 2, IF($K$77&gt;K340, 0, 1))</f>
        <v>2</v>
      </c>
    </row>
    <row r="341" spans="1:13" x14ac:dyDescent="0.25">
      <c r="L341" s="17" t="s">
        <v>46</v>
      </c>
      <c r="M341" s="18">
        <f>SUM(M335:M340)</f>
        <v>10</v>
      </c>
    </row>
    <row r="343" spans="1:13" x14ac:dyDescent="0.25">
      <c r="A343" s="9" t="s">
        <v>43</v>
      </c>
      <c r="B343" s="9" t="s">
        <v>4</v>
      </c>
      <c r="C343" s="9" t="s">
        <v>18</v>
      </c>
      <c r="D343" s="9" t="s">
        <v>19</v>
      </c>
      <c r="E343" s="9" t="s">
        <v>20</v>
      </c>
      <c r="F343" s="9" t="s">
        <v>21</v>
      </c>
      <c r="G343" s="9" t="s">
        <v>22</v>
      </c>
      <c r="H343" s="9" t="s">
        <v>23</v>
      </c>
      <c r="I343" s="9" t="s">
        <v>24</v>
      </c>
      <c r="J343" s="9" t="s">
        <v>25</v>
      </c>
      <c r="K343" s="10" t="s">
        <v>26</v>
      </c>
      <c r="L343" s="10" t="s">
        <v>27</v>
      </c>
      <c r="M343" s="9" t="s">
        <v>44</v>
      </c>
    </row>
    <row r="344" spans="1:13" x14ac:dyDescent="0.25">
      <c r="A344" s="6">
        <v>1</v>
      </c>
      <c r="B344" s="6">
        <v>5</v>
      </c>
      <c r="C344" s="6" t="str">
        <f t="shared" ref="C344:F349" si="56">C299</f>
        <v>NS</v>
      </c>
      <c r="D344" s="6">
        <f t="shared" si="56"/>
        <v>4</v>
      </c>
      <c r="E344" s="6" t="str">
        <f t="shared" si="56"/>
        <v>EW</v>
      </c>
      <c r="F344" s="6">
        <f t="shared" si="56"/>
        <v>4</v>
      </c>
      <c r="G344" s="6" t="s">
        <v>32</v>
      </c>
      <c r="H344" s="6" t="s">
        <v>33</v>
      </c>
      <c r="I344" s="6" t="s">
        <v>34</v>
      </c>
      <c r="J344" s="6">
        <v>7</v>
      </c>
      <c r="K344" s="6">
        <v>140</v>
      </c>
      <c r="L344" s="6"/>
      <c r="M344" s="6">
        <f>IF($K$87&lt;K344, 2, IF($K$87&gt;K344, 0, 1))</f>
        <v>2</v>
      </c>
    </row>
    <row r="345" spans="1:13" x14ac:dyDescent="0.25">
      <c r="A345" s="6">
        <v>2</v>
      </c>
      <c r="B345" s="6">
        <v>5</v>
      </c>
      <c r="C345" s="6" t="str">
        <f t="shared" si="56"/>
        <v>NS</v>
      </c>
      <c r="D345" s="6">
        <f t="shared" si="56"/>
        <v>4</v>
      </c>
      <c r="E345" s="6" t="str">
        <f t="shared" si="56"/>
        <v>EW</v>
      </c>
      <c r="F345" s="6">
        <f t="shared" si="56"/>
        <v>4</v>
      </c>
      <c r="G345" s="6" t="s">
        <v>32</v>
      </c>
      <c r="H345" s="6" t="s">
        <v>33</v>
      </c>
      <c r="I345" s="6" t="s">
        <v>35</v>
      </c>
      <c r="J345" s="6">
        <v>7</v>
      </c>
      <c r="K345" s="6">
        <v>140</v>
      </c>
      <c r="L345" s="6"/>
      <c r="M345" s="6">
        <f>IF($K$87&lt;K345, 2, IF($K$87&gt;K345, 0, 1))</f>
        <v>2</v>
      </c>
    </row>
    <row r="346" spans="1:13" x14ac:dyDescent="0.25">
      <c r="A346" s="16">
        <v>3</v>
      </c>
      <c r="B346" s="6">
        <v>5</v>
      </c>
      <c r="C346" s="16" t="str">
        <f t="shared" si="56"/>
        <v>NS</v>
      </c>
      <c r="D346" s="16">
        <f t="shared" si="56"/>
        <v>4</v>
      </c>
      <c r="E346" s="16" t="str">
        <f t="shared" si="56"/>
        <v>EW</v>
      </c>
      <c r="F346" s="16">
        <f t="shared" si="56"/>
        <v>4</v>
      </c>
      <c r="G346" s="16" t="s">
        <v>36</v>
      </c>
      <c r="H346" s="16" t="s">
        <v>37</v>
      </c>
      <c r="I346" s="16" t="s">
        <v>38</v>
      </c>
      <c r="J346" s="16">
        <v>11</v>
      </c>
      <c r="K346" s="6">
        <v>140</v>
      </c>
      <c r="L346" s="16"/>
      <c r="M346" s="6">
        <f>IF($K$87&lt;K346, 2, IF($K$87&gt;K346, 0, 1))</f>
        <v>2</v>
      </c>
    </row>
    <row r="347" spans="1:13" x14ac:dyDescent="0.25">
      <c r="A347" s="6">
        <v>4</v>
      </c>
      <c r="B347" s="6">
        <v>5</v>
      </c>
      <c r="C347" s="6" t="str">
        <f t="shared" si="56"/>
        <v>NS</v>
      </c>
      <c r="D347" s="6">
        <f t="shared" si="56"/>
        <v>0</v>
      </c>
      <c r="E347" s="6" t="str">
        <f t="shared" si="56"/>
        <v>EW</v>
      </c>
      <c r="F347" s="6" t="str">
        <f t="shared" si="56"/>
        <v>Board</v>
      </c>
      <c r="G347" s="6" t="s">
        <v>32</v>
      </c>
      <c r="H347" s="6" t="s">
        <v>33</v>
      </c>
      <c r="I347" s="6" t="s">
        <v>39</v>
      </c>
      <c r="J347" s="6">
        <v>8</v>
      </c>
      <c r="K347" s="6">
        <v>140</v>
      </c>
      <c r="L347" s="6"/>
      <c r="M347" s="6">
        <f>IF($K$87&gt;K347, 2, IF($K$87&lt;K347, 0, 1))</f>
        <v>0</v>
      </c>
    </row>
    <row r="348" spans="1:13" x14ac:dyDescent="0.25">
      <c r="A348" s="16">
        <v>5</v>
      </c>
      <c r="B348" s="6">
        <v>5</v>
      </c>
      <c r="C348" s="16" t="str">
        <f t="shared" si="56"/>
        <v>NS</v>
      </c>
      <c r="D348" s="16">
        <f t="shared" si="56"/>
        <v>4</v>
      </c>
      <c r="E348" s="16" t="str">
        <f t="shared" si="56"/>
        <v>EW</v>
      </c>
      <c r="F348" s="16">
        <f t="shared" si="56"/>
        <v>4</v>
      </c>
      <c r="G348" s="16" t="s">
        <v>40</v>
      </c>
      <c r="H348" s="16" t="s">
        <v>37</v>
      </c>
      <c r="I348" s="16" t="s">
        <v>41</v>
      </c>
      <c r="J348" s="16">
        <v>9</v>
      </c>
      <c r="K348" s="6">
        <v>50</v>
      </c>
      <c r="L348" s="16"/>
      <c r="M348" s="6">
        <f>IF($K$87&lt;K348, 2, IF($K$87&gt;K348, 0, 1))</f>
        <v>2</v>
      </c>
    </row>
    <row r="349" spans="1:13" x14ac:dyDescent="0.25">
      <c r="A349" s="7">
        <v>6</v>
      </c>
      <c r="B349" s="7">
        <v>5</v>
      </c>
      <c r="C349" s="7" t="str">
        <f t="shared" si="56"/>
        <v>NS</v>
      </c>
      <c r="D349" s="7">
        <f t="shared" si="56"/>
        <v>4</v>
      </c>
      <c r="E349" s="7" t="str">
        <f t="shared" si="56"/>
        <v>EW</v>
      </c>
      <c r="F349" s="7">
        <f t="shared" si="56"/>
        <v>4</v>
      </c>
      <c r="G349" s="7" t="s">
        <v>40</v>
      </c>
      <c r="H349" s="7" t="s">
        <v>37</v>
      </c>
      <c r="I349" s="7" t="s">
        <v>42</v>
      </c>
      <c r="J349" s="7">
        <v>9</v>
      </c>
      <c r="K349" s="7">
        <v>140</v>
      </c>
      <c r="L349" s="7"/>
      <c r="M349" s="7" t="s">
        <v>45</v>
      </c>
    </row>
    <row r="350" spans="1:13" x14ac:dyDescent="0.25">
      <c r="L350" s="17" t="s">
        <v>46</v>
      </c>
      <c r="M350" s="18">
        <f>SUM(M344:M349)</f>
        <v>8</v>
      </c>
    </row>
    <row r="352" spans="1:13" ht="21" x14ac:dyDescent="0.35">
      <c r="A352" s="8" t="s">
        <v>61</v>
      </c>
    </row>
    <row r="354" spans="1:16" x14ac:dyDescent="0.25">
      <c r="A354" s="9" t="s">
        <v>17</v>
      </c>
      <c r="B354" s="9" t="s">
        <v>4</v>
      </c>
      <c r="C354" s="9" t="s">
        <v>18</v>
      </c>
      <c r="D354" s="9" t="s">
        <v>19</v>
      </c>
      <c r="E354" s="9" t="s">
        <v>20</v>
      </c>
      <c r="F354" s="9" t="s">
        <v>21</v>
      </c>
      <c r="G354" s="9" t="s">
        <v>22</v>
      </c>
      <c r="H354" s="9" t="s">
        <v>23</v>
      </c>
      <c r="I354" s="9" t="s">
        <v>24</v>
      </c>
      <c r="J354" s="9" t="s">
        <v>25</v>
      </c>
      <c r="K354" s="10" t="s">
        <v>26</v>
      </c>
      <c r="L354" s="10" t="s">
        <v>27</v>
      </c>
      <c r="M354" s="9" t="s">
        <v>28</v>
      </c>
      <c r="N354" s="11" t="s">
        <v>29</v>
      </c>
      <c r="O354" s="12" t="s">
        <v>30</v>
      </c>
      <c r="P354" s="9" t="s">
        <v>31</v>
      </c>
    </row>
    <row r="355" spans="1:16" x14ac:dyDescent="0.25">
      <c r="A355" s="6">
        <v>1</v>
      </c>
      <c r="B355" s="6">
        <v>2</v>
      </c>
      <c r="C355" s="6" t="s">
        <v>2</v>
      </c>
      <c r="D355" s="6">
        <f>B328</f>
        <v>5</v>
      </c>
      <c r="E355" s="6" t="s">
        <v>3</v>
      </c>
      <c r="F355" s="6">
        <f>B329</f>
        <v>5</v>
      </c>
      <c r="G355" s="6" t="s">
        <v>32</v>
      </c>
      <c r="H355" s="6" t="s">
        <v>33</v>
      </c>
      <c r="I355" s="6" t="s">
        <v>34</v>
      </c>
      <c r="J355" s="6">
        <v>7</v>
      </c>
      <c r="K355" s="6">
        <v>100</v>
      </c>
      <c r="L355" s="6"/>
      <c r="M355" s="6">
        <f>M371</f>
        <v>5</v>
      </c>
      <c r="N355" s="6">
        <f>10-M355</f>
        <v>5</v>
      </c>
      <c r="O355" s="13">
        <f t="shared" ref="O355:O360" si="57">M355/12</f>
        <v>0.41666666666666669</v>
      </c>
      <c r="P355" s="13">
        <f>100%-O355</f>
        <v>0.58333333333333326</v>
      </c>
    </row>
    <row r="356" spans="1:16" x14ac:dyDescent="0.25">
      <c r="A356" s="6">
        <v>2</v>
      </c>
      <c r="B356" s="6">
        <v>2</v>
      </c>
      <c r="C356" s="6" t="s">
        <v>2</v>
      </c>
      <c r="D356" s="6">
        <f>B330</f>
        <v>5</v>
      </c>
      <c r="E356" s="6" t="s">
        <v>3</v>
      </c>
      <c r="F356" s="6">
        <f>B331</f>
        <v>5</v>
      </c>
      <c r="G356" s="6" t="s">
        <v>32</v>
      </c>
      <c r="H356" s="6" t="s">
        <v>33</v>
      </c>
      <c r="I356" s="6" t="s">
        <v>35</v>
      </c>
      <c r="J356" s="6">
        <v>7</v>
      </c>
      <c r="K356" s="6">
        <v>100</v>
      </c>
      <c r="L356" s="6"/>
      <c r="M356" s="6">
        <f>M380</f>
        <v>5</v>
      </c>
      <c r="N356" s="6">
        <f t="shared" ref="N356:N360" si="58">10-M356</f>
        <v>5</v>
      </c>
      <c r="O356" s="13">
        <f t="shared" si="57"/>
        <v>0.41666666666666669</v>
      </c>
      <c r="P356" s="13">
        <f t="shared" ref="P356:P360" si="59">100%-O356</f>
        <v>0.58333333333333326</v>
      </c>
    </row>
    <row r="357" spans="1:16" x14ac:dyDescent="0.25">
      <c r="A357" s="6">
        <v>3</v>
      </c>
      <c r="B357" s="6">
        <v>2</v>
      </c>
      <c r="C357" s="6" t="s">
        <v>2</v>
      </c>
      <c r="D357" s="6">
        <f>B332</f>
        <v>0</v>
      </c>
      <c r="E357" s="6" t="s">
        <v>3</v>
      </c>
      <c r="F357" s="6">
        <f>B332</f>
        <v>0</v>
      </c>
      <c r="G357" s="6" t="s">
        <v>36</v>
      </c>
      <c r="H357" s="6" t="s">
        <v>37</v>
      </c>
      <c r="I357" s="6" t="s">
        <v>38</v>
      </c>
      <c r="J357" s="6">
        <v>11</v>
      </c>
      <c r="K357" s="6">
        <v>450</v>
      </c>
      <c r="L357" s="6"/>
      <c r="M357" s="6">
        <f>M389</f>
        <v>5</v>
      </c>
      <c r="N357" s="6">
        <f t="shared" si="58"/>
        <v>5</v>
      </c>
      <c r="O357" s="13">
        <f t="shared" si="57"/>
        <v>0.41666666666666669</v>
      </c>
      <c r="P357" s="13">
        <f t="shared" si="59"/>
        <v>0.58333333333333326</v>
      </c>
    </row>
    <row r="358" spans="1:16" x14ac:dyDescent="0.25">
      <c r="A358" s="6">
        <v>4</v>
      </c>
      <c r="B358" s="6">
        <v>2</v>
      </c>
      <c r="C358" s="6" t="s">
        <v>2</v>
      </c>
      <c r="D358" s="6" t="str">
        <f>B334</f>
        <v>Board</v>
      </c>
      <c r="E358" s="6" t="s">
        <v>3</v>
      </c>
      <c r="F358" s="6">
        <f>B335</f>
        <v>5</v>
      </c>
      <c r="G358" s="6" t="s">
        <v>32</v>
      </c>
      <c r="H358" s="6" t="s">
        <v>33</v>
      </c>
      <c r="I358" s="6" t="s">
        <v>39</v>
      </c>
      <c r="J358" s="6">
        <v>8</v>
      </c>
      <c r="K358" s="6">
        <v>50</v>
      </c>
      <c r="L358" s="6"/>
      <c r="M358" s="6">
        <f>M398</f>
        <v>5</v>
      </c>
      <c r="N358" s="6">
        <f t="shared" si="58"/>
        <v>5</v>
      </c>
      <c r="O358" s="13">
        <f t="shared" si="57"/>
        <v>0.41666666666666669</v>
      </c>
      <c r="P358" s="13">
        <f t="shared" si="59"/>
        <v>0.58333333333333326</v>
      </c>
    </row>
    <row r="359" spans="1:16" x14ac:dyDescent="0.25">
      <c r="A359" s="6">
        <v>5</v>
      </c>
      <c r="B359" s="6">
        <v>2</v>
      </c>
      <c r="C359" s="6" t="s">
        <v>2</v>
      </c>
      <c r="D359" s="6">
        <f>B336</f>
        <v>5</v>
      </c>
      <c r="E359" s="6" t="s">
        <v>3</v>
      </c>
      <c r="F359" s="6">
        <f>B337</f>
        <v>5</v>
      </c>
      <c r="G359" s="6" t="s">
        <v>40</v>
      </c>
      <c r="H359" s="6" t="s">
        <v>37</v>
      </c>
      <c r="I359" s="6" t="s">
        <v>41</v>
      </c>
      <c r="J359" s="6">
        <v>9</v>
      </c>
      <c r="K359" s="6">
        <v>140</v>
      </c>
      <c r="L359" s="6"/>
      <c r="M359" s="6">
        <f>M407</f>
        <v>10</v>
      </c>
      <c r="N359" s="6">
        <f t="shared" si="58"/>
        <v>0</v>
      </c>
      <c r="O359" s="13">
        <f t="shared" si="57"/>
        <v>0.83333333333333337</v>
      </c>
      <c r="P359" s="13">
        <f t="shared" si="59"/>
        <v>0.16666666666666663</v>
      </c>
    </row>
    <row r="360" spans="1:16" x14ac:dyDescent="0.25">
      <c r="A360" s="6">
        <v>6</v>
      </c>
      <c r="B360" s="6">
        <v>2</v>
      </c>
      <c r="C360" s="6" t="s">
        <v>2</v>
      </c>
      <c r="D360" s="6">
        <f>B338</f>
        <v>5</v>
      </c>
      <c r="E360" s="6" t="s">
        <v>3</v>
      </c>
      <c r="F360" s="6">
        <f>B339</f>
        <v>5</v>
      </c>
      <c r="G360" s="6" t="s">
        <v>40</v>
      </c>
      <c r="H360" s="6" t="s">
        <v>37</v>
      </c>
      <c r="I360" s="6" t="s">
        <v>42</v>
      </c>
      <c r="J360" s="6">
        <v>9</v>
      </c>
      <c r="K360" s="6">
        <v>140</v>
      </c>
      <c r="L360" s="6"/>
      <c r="M360" s="6">
        <f>M416</f>
        <v>8</v>
      </c>
      <c r="N360" s="6">
        <f t="shared" si="58"/>
        <v>2</v>
      </c>
      <c r="O360" s="13">
        <f t="shared" si="57"/>
        <v>0.66666666666666663</v>
      </c>
      <c r="P360" s="13">
        <f t="shared" si="59"/>
        <v>0.33333333333333337</v>
      </c>
    </row>
    <row r="361" spans="1:16" x14ac:dyDescent="0.25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</row>
    <row r="362" spans="1:16" ht="23.25" x14ac:dyDescent="0.35">
      <c r="A362" s="14" t="s">
        <v>62</v>
      </c>
      <c r="B362" s="14"/>
      <c r="C362" s="14"/>
      <c r="D362" s="14"/>
      <c r="E362" s="14"/>
      <c r="F362" s="14"/>
    </row>
    <row r="364" spans="1:16" x14ac:dyDescent="0.25">
      <c r="A364" s="9" t="s">
        <v>43</v>
      </c>
      <c r="B364" s="9" t="s">
        <v>4</v>
      </c>
      <c r="C364" s="9" t="s">
        <v>18</v>
      </c>
      <c r="D364" s="9" t="s">
        <v>19</v>
      </c>
      <c r="E364" s="9" t="s">
        <v>20</v>
      </c>
      <c r="F364" s="9" t="s">
        <v>21</v>
      </c>
      <c r="G364" s="9" t="s">
        <v>22</v>
      </c>
      <c r="H364" s="9" t="s">
        <v>23</v>
      </c>
      <c r="I364" s="9" t="s">
        <v>24</v>
      </c>
      <c r="J364" s="9" t="s">
        <v>25</v>
      </c>
      <c r="K364" s="10" t="s">
        <v>26</v>
      </c>
      <c r="L364" s="10" t="s">
        <v>27</v>
      </c>
      <c r="M364" s="9" t="s">
        <v>44</v>
      </c>
    </row>
    <row r="365" spans="1:16" x14ac:dyDescent="0.25">
      <c r="A365" s="7">
        <v>1</v>
      </c>
      <c r="B365" s="7">
        <v>6</v>
      </c>
      <c r="C365" s="7" t="s">
        <v>2</v>
      </c>
      <c r="D365" s="7">
        <f t="shared" ref="D365:D370" si="60">D355</f>
        <v>5</v>
      </c>
      <c r="E365" s="7" t="s">
        <v>3</v>
      </c>
      <c r="F365" s="7">
        <f t="shared" ref="F365:F370" si="61">F355</f>
        <v>5</v>
      </c>
      <c r="G365" s="7" t="s">
        <v>32</v>
      </c>
      <c r="H365" s="7" t="s">
        <v>33</v>
      </c>
      <c r="I365" s="7" t="s">
        <v>34</v>
      </c>
      <c r="J365" s="7">
        <v>7</v>
      </c>
      <c r="K365" s="7">
        <v>100</v>
      </c>
      <c r="L365" s="7"/>
      <c r="M365" s="7" t="s">
        <v>45</v>
      </c>
    </row>
    <row r="366" spans="1:16" x14ac:dyDescent="0.25">
      <c r="A366" s="6">
        <v>2</v>
      </c>
      <c r="B366" s="6">
        <v>6</v>
      </c>
      <c r="C366" s="6" t="s">
        <v>2</v>
      </c>
      <c r="D366" s="6">
        <f t="shared" si="60"/>
        <v>5</v>
      </c>
      <c r="E366" s="6" t="s">
        <v>3</v>
      </c>
      <c r="F366" s="6">
        <f t="shared" si="61"/>
        <v>5</v>
      </c>
      <c r="G366" s="6" t="s">
        <v>32</v>
      </c>
      <c r="H366" s="6" t="s">
        <v>33</v>
      </c>
      <c r="I366" s="6" t="s">
        <v>35</v>
      </c>
      <c r="J366" s="6">
        <v>7</v>
      </c>
      <c r="K366" s="6">
        <v>100</v>
      </c>
      <c r="L366" s="6"/>
      <c r="M366" s="6">
        <f>IF($K$37&gt;K366, 2, IF(K365&lt;K366, 0, 1))</f>
        <v>1</v>
      </c>
    </row>
    <row r="367" spans="1:16" x14ac:dyDescent="0.25">
      <c r="A367" s="6">
        <v>3</v>
      </c>
      <c r="B367" s="6">
        <v>6</v>
      </c>
      <c r="C367" s="6" t="s">
        <v>2</v>
      </c>
      <c r="D367" s="6">
        <f t="shared" si="60"/>
        <v>0</v>
      </c>
      <c r="E367" s="6" t="s">
        <v>3</v>
      </c>
      <c r="F367" s="6">
        <f t="shared" si="61"/>
        <v>0</v>
      </c>
      <c r="G367" s="6" t="s">
        <v>36</v>
      </c>
      <c r="H367" s="6" t="s">
        <v>37</v>
      </c>
      <c r="I367" s="6" t="s">
        <v>38</v>
      </c>
      <c r="J367" s="6">
        <v>11</v>
      </c>
      <c r="K367" s="6">
        <v>100</v>
      </c>
      <c r="L367" s="6"/>
      <c r="M367" s="6">
        <f>IF($K$37&gt;K367, 2, IF($K$37&lt;K367, 0, 1))</f>
        <v>1</v>
      </c>
    </row>
    <row r="368" spans="1:16" x14ac:dyDescent="0.25">
      <c r="A368" s="6">
        <v>4</v>
      </c>
      <c r="B368" s="6">
        <v>6</v>
      </c>
      <c r="C368" s="6" t="s">
        <v>2</v>
      </c>
      <c r="D368" s="6" t="str">
        <f t="shared" si="60"/>
        <v>Board</v>
      </c>
      <c r="E368" s="6" t="s">
        <v>3</v>
      </c>
      <c r="F368" s="6">
        <f t="shared" si="61"/>
        <v>5</v>
      </c>
      <c r="G368" s="6" t="s">
        <v>32</v>
      </c>
      <c r="H368" s="6" t="s">
        <v>33</v>
      </c>
      <c r="I368" s="6" t="s">
        <v>39</v>
      </c>
      <c r="J368" s="6">
        <v>8</v>
      </c>
      <c r="K368" s="6">
        <v>100</v>
      </c>
      <c r="L368" s="6"/>
      <c r="M368" s="6">
        <f>IF($K$37&gt;K368, 2, IF($K$37&lt;K368, 0, 1))</f>
        <v>1</v>
      </c>
    </row>
    <row r="369" spans="1:13" x14ac:dyDescent="0.25">
      <c r="A369" s="6">
        <v>5</v>
      </c>
      <c r="B369" s="6">
        <v>6</v>
      </c>
      <c r="C369" s="6" t="s">
        <v>2</v>
      </c>
      <c r="D369" s="6">
        <f t="shared" si="60"/>
        <v>5</v>
      </c>
      <c r="E369" s="6" t="s">
        <v>3</v>
      </c>
      <c r="F369" s="6">
        <f t="shared" si="61"/>
        <v>5</v>
      </c>
      <c r="G369" s="6" t="s">
        <v>40</v>
      </c>
      <c r="H369" s="6" t="s">
        <v>37</v>
      </c>
      <c r="I369" s="6" t="s">
        <v>41</v>
      </c>
      <c r="J369" s="6">
        <v>9</v>
      </c>
      <c r="K369" s="6">
        <v>100</v>
      </c>
      <c r="L369" s="6"/>
      <c r="M369" s="6">
        <f>IF($K$37&gt;K369, 2, IF($K$37&lt;K369, 0, 1))</f>
        <v>1</v>
      </c>
    </row>
    <row r="370" spans="1:13" x14ac:dyDescent="0.25">
      <c r="A370" s="6">
        <v>6</v>
      </c>
      <c r="B370" s="6">
        <v>6</v>
      </c>
      <c r="C370" s="6" t="s">
        <v>2</v>
      </c>
      <c r="D370" s="6">
        <f t="shared" si="60"/>
        <v>5</v>
      </c>
      <c r="E370" s="6" t="s">
        <v>3</v>
      </c>
      <c r="F370" s="6">
        <f t="shared" si="61"/>
        <v>5</v>
      </c>
      <c r="G370" s="6" t="s">
        <v>40</v>
      </c>
      <c r="H370" s="6" t="s">
        <v>37</v>
      </c>
      <c r="I370" s="6" t="s">
        <v>42</v>
      </c>
      <c r="J370" s="6">
        <v>9</v>
      </c>
      <c r="K370" s="6">
        <v>100</v>
      </c>
      <c r="L370" s="6"/>
      <c r="M370" s="6">
        <f>IF($K$37&gt;K370, 2, IF($K$37&lt;K370, 0, 1))</f>
        <v>1</v>
      </c>
    </row>
    <row r="371" spans="1:13" x14ac:dyDescent="0.25">
      <c r="L371" s="17" t="s">
        <v>46</v>
      </c>
      <c r="M371" s="18">
        <f>SUM(M366:M370)</f>
        <v>5</v>
      </c>
    </row>
    <row r="373" spans="1:13" x14ac:dyDescent="0.25">
      <c r="A373" s="9" t="s">
        <v>43</v>
      </c>
      <c r="B373" s="9" t="s">
        <v>4</v>
      </c>
      <c r="C373" s="9" t="s">
        <v>18</v>
      </c>
      <c r="D373" s="9" t="s">
        <v>19</v>
      </c>
      <c r="E373" s="9" t="s">
        <v>20</v>
      </c>
      <c r="F373" s="9" t="s">
        <v>21</v>
      </c>
      <c r="G373" s="9" t="s">
        <v>22</v>
      </c>
      <c r="H373" s="9" t="s">
        <v>23</v>
      </c>
      <c r="I373" s="9" t="s">
        <v>24</v>
      </c>
      <c r="J373" s="9" t="s">
        <v>25</v>
      </c>
      <c r="K373" s="10" t="s">
        <v>26</v>
      </c>
      <c r="L373" s="10" t="s">
        <v>27</v>
      </c>
      <c r="M373" s="9" t="s">
        <v>44</v>
      </c>
    </row>
    <row r="374" spans="1:13" x14ac:dyDescent="0.25">
      <c r="A374" s="6">
        <v>1</v>
      </c>
      <c r="B374" s="6">
        <v>6</v>
      </c>
      <c r="C374" s="6" t="str">
        <f t="shared" ref="C374:F379" si="62">C365</f>
        <v>NS</v>
      </c>
      <c r="D374" s="6">
        <f t="shared" si="62"/>
        <v>5</v>
      </c>
      <c r="E374" s="6" t="str">
        <f t="shared" si="62"/>
        <v>EW</v>
      </c>
      <c r="F374" s="6">
        <f t="shared" si="62"/>
        <v>5</v>
      </c>
      <c r="G374" s="6" t="s">
        <v>32</v>
      </c>
      <c r="H374" s="6" t="s">
        <v>33</v>
      </c>
      <c r="I374" s="6" t="s">
        <v>34</v>
      </c>
      <c r="J374" s="6">
        <v>7</v>
      </c>
      <c r="K374" s="6">
        <v>100</v>
      </c>
      <c r="L374" s="6"/>
      <c r="M374" s="6">
        <f>IF($K$47&gt;K374, 2, IF($K$47&lt;K374, 0, 1))</f>
        <v>1</v>
      </c>
    </row>
    <row r="375" spans="1:13" x14ac:dyDescent="0.25">
      <c r="A375" s="7">
        <v>2</v>
      </c>
      <c r="B375" s="7">
        <v>6</v>
      </c>
      <c r="C375" s="7" t="str">
        <f t="shared" si="62"/>
        <v>NS</v>
      </c>
      <c r="D375" s="7">
        <f t="shared" si="62"/>
        <v>5</v>
      </c>
      <c r="E375" s="7" t="str">
        <f t="shared" si="62"/>
        <v>EW</v>
      </c>
      <c r="F375" s="7">
        <f t="shared" si="62"/>
        <v>5</v>
      </c>
      <c r="G375" s="7" t="s">
        <v>32</v>
      </c>
      <c r="H375" s="7" t="s">
        <v>33</v>
      </c>
      <c r="I375" s="7" t="s">
        <v>35</v>
      </c>
      <c r="J375" s="7">
        <v>7</v>
      </c>
      <c r="K375" s="7">
        <v>100</v>
      </c>
      <c r="L375" s="7"/>
      <c r="M375" s="7" t="s">
        <v>45</v>
      </c>
    </row>
    <row r="376" spans="1:13" x14ac:dyDescent="0.25">
      <c r="A376" s="6">
        <v>3</v>
      </c>
      <c r="B376" s="6">
        <v>6</v>
      </c>
      <c r="C376" s="6" t="str">
        <f t="shared" si="62"/>
        <v>NS</v>
      </c>
      <c r="D376" s="6">
        <f t="shared" si="62"/>
        <v>0</v>
      </c>
      <c r="E376" s="6" t="str">
        <f t="shared" si="62"/>
        <v>EW</v>
      </c>
      <c r="F376" s="6">
        <f t="shared" si="62"/>
        <v>0</v>
      </c>
      <c r="G376" s="6" t="s">
        <v>36</v>
      </c>
      <c r="H376" s="6" t="s">
        <v>37</v>
      </c>
      <c r="I376" s="6" t="s">
        <v>38</v>
      </c>
      <c r="J376" s="6">
        <v>11</v>
      </c>
      <c r="K376" s="6">
        <v>100</v>
      </c>
      <c r="L376" s="6"/>
      <c r="M376" s="6">
        <f>IF($K$47&gt;K376, 2, IF($K$47&lt;K376, 0, 1))</f>
        <v>1</v>
      </c>
    </row>
    <row r="377" spans="1:13" x14ac:dyDescent="0.25">
      <c r="A377" s="6">
        <v>4</v>
      </c>
      <c r="B377" s="6">
        <v>6</v>
      </c>
      <c r="C377" s="6" t="str">
        <f t="shared" si="62"/>
        <v>NS</v>
      </c>
      <c r="D377" s="6" t="str">
        <f t="shared" si="62"/>
        <v>Board</v>
      </c>
      <c r="E377" s="6" t="str">
        <f t="shared" si="62"/>
        <v>EW</v>
      </c>
      <c r="F377" s="6">
        <f t="shared" si="62"/>
        <v>5</v>
      </c>
      <c r="G377" s="6" t="s">
        <v>32</v>
      </c>
      <c r="H377" s="6" t="s">
        <v>33</v>
      </c>
      <c r="I377" s="6" t="s">
        <v>39</v>
      </c>
      <c r="J377" s="6">
        <v>8</v>
      </c>
      <c r="K377" s="6">
        <v>100</v>
      </c>
      <c r="L377" s="6"/>
      <c r="M377" s="6">
        <f t="shared" ref="M377:M379" si="63">IF($K$47&gt;K377, 2, IF($K$47&lt;K377, 0, 1))</f>
        <v>1</v>
      </c>
    </row>
    <row r="378" spans="1:13" x14ac:dyDescent="0.25">
      <c r="A378" s="6">
        <v>5</v>
      </c>
      <c r="B378" s="6">
        <v>6</v>
      </c>
      <c r="C378" s="6" t="str">
        <f t="shared" si="62"/>
        <v>NS</v>
      </c>
      <c r="D378" s="6">
        <f t="shared" si="62"/>
        <v>5</v>
      </c>
      <c r="E378" s="6" t="str">
        <f t="shared" si="62"/>
        <v>EW</v>
      </c>
      <c r="F378" s="6">
        <f t="shared" si="62"/>
        <v>5</v>
      </c>
      <c r="G378" s="6" t="s">
        <v>40</v>
      </c>
      <c r="H378" s="6" t="s">
        <v>37</v>
      </c>
      <c r="I378" s="6" t="s">
        <v>41</v>
      </c>
      <c r="J378" s="6">
        <v>9</v>
      </c>
      <c r="K378" s="6">
        <v>100</v>
      </c>
      <c r="L378" s="6"/>
      <c r="M378" s="6">
        <f t="shared" si="63"/>
        <v>1</v>
      </c>
    </row>
    <row r="379" spans="1:13" x14ac:dyDescent="0.25">
      <c r="A379" s="6">
        <v>6</v>
      </c>
      <c r="B379" s="6">
        <v>6</v>
      </c>
      <c r="C379" s="6" t="str">
        <f t="shared" si="62"/>
        <v>NS</v>
      </c>
      <c r="D379" s="6">
        <f t="shared" si="62"/>
        <v>5</v>
      </c>
      <c r="E379" s="6" t="str">
        <f t="shared" si="62"/>
        <v>EW</v>
      </c>
      <c r="F379" s="6">
        <f t="shared" si="62"/>
        <v>5</v>
      </c>
      <c r="G379" s="6" t="s">
        <v>40</v>
      </c>
      <c r="H379" s="6" t="s">
        <v>37</v>
      </c>
      <c r="I379" s="6" t="s">
        <v>42</v>
      </c>
      <c r="J379" s="6">
        <v>9</v>
      </c>
      <c r="K379" s="6">
        <v>100</v>
      </c>
      <c r="L379" s="6"/>
      <c r="M379" s="6">
        <f t="shared" si="63"/>
        <v>1</v>
      </c>
    </row>
    <row r="380" spans="1:13" x14ac:dyDescent="0.25">
      <c r="L380" s="17" t="s">
        <v>46</v>
      </c>
      <c r="M380" s="18">
        <f>SUM(M374:M379)</f>
        <v>5</v>
      </c>
    </row>
    <row r="382" spans="1:13" x14ac:dyDescent="0.25">
      <c r="A382" s="9" t="s">
        <v>43</v>
      </c>
      <c r="B382" s="9" t="s">
        <v>4</v>
      </c>
      <c r="C382" s="9" t="s">
        <v>18</v>
      </c>
      <c r="D382" s="9" t="s">
        <v>19</v>
      </c>
      <c r="E382" s="9" t="s">
        <v>20</v>
      </c>
      <c r="F382" s="9" t="s">
        <v>21</v>
      </c>
      <c r="G382" s="9" t="s">
        <v>22</v>
      </c>
      <c r="H382" s="9" t="s">
        <v>23</v>
      </c>
      <c r="I382" s="9" t="s">
        <v>24</v>
      </c>
      <c r="J382" s="9" t="s">
        <v>25</v>
      </c>
      <c r="K382" s="10" t="s">
        <v>26</v>
      </c>
      <c r="L382" s="10" t="s">
        <v>27</v>
      </c>
      <c r="M382" s="9" t="s">
        <v>44</v>
      </c>
    </row>
    <row r="383" spans="1:13" x14ac:dyDescent="0.25">
      <c r="A383" s="6">
        <v>1</v>
      </c>
      <c r="B383" s="6">
        <v>6</v>
      </c>
      <c r="C383" s="6" t="str">
        <f t="shared" ref="C383:F388" si="64">C365</f>
        <v>NS</v>
      </c>
      <c r="D383" s="6">
        <f t="shared" si="64"/>
        <v>5</v>
      </c>
      <c r="E383" s="6" t="str">
        <f t="shared" si="64"/>
        <v>EW</v>
      </c>
      <c r="F383" s="6">
        <f t="shared" si="64"/>
        <v>5</v>
      </c>
      <c r="G383" s="6" t="s">
        <v>32</v>
      </c>
      <c r="H383" s="6" t="s">
        <v>33</v>
      </c>
      <c r="I383" s="6" t="s">
        <v>34</v>
      </c>
      <c r="J383" s="6">
        <v>7</v>
      </c>
      <c r="K383" s="6">
        <v>450</v>
      </c>
      <c r="L383" s="6"/>
      <c r="M383" s="6">
        <f>IF($K$57&lt;K383, 2, IF($K$57&gt;K383, 0, 1))</f>
        <v>1</v>
      </c>
    </row>
    <row r="384" spans="1:13" x14ac:dyDescent="0.25">
      <c r="A384" s="6">
        <v>2</v>
      </c>
      <c r="B384" s="6">
        <v>6</v>
      </c>
      <c r="C384" s="6" t="str">
        <f t="shared" si="64"/>
        <v>NS</v>
      </c>
      <c r="D384" s="6">
        <f t="shared" si="64"/>
        <v>5</v>
      </c>
      <c r="E384" s="6" t="str">
        <f t="shared" si="64"/>
        <v>EW</v>
      </c>
      <c r="F384" s="6">
        <f t="shared" si="64"/>
        <v>5</v>
      </c>
      <c r="G384" s="6" t="s">
        <v>32</v>
      </c>
      <c r="H384" s="6" t="s">
        <v>33</v>
      </c>
      <c r="I384" s="6" t="s">
        <v>35</v>
      </c>
      <c r="J384" s="6">
        <v>7</v>
      </c>
      <c r="K384" s="6">
        <v>450</v>
      </c>
      <c r="L384" s="6"/>
      <c r="M384" s="6">
        <f>IF($K$57&lt;K384, 2, IF($K$57&gt;K384, 0, 1))</f>
        <v>1</v>
      </c>
    </row>
    <row r="385" spans="1:13" x14ac:dyDescent="0.25">
      <c r="A385" s="7">
        <v>3</v>
      </c>
      <c r="B385" s="7">
        <v>6</v>
      </c>
      <c r="C385" s="7" t="str">
        <f t="shared" si="64"/>
        <v>NS</v>
      </c>
      <c r="D385" s="7">
        <f t="shared" si="64"/>
        <v>0</v>
      </c>
      <c r="E385" s="7" t="str">
        <f t="shared" si="64"/>
        <v>EW</v>
      </c>
      <c r="F385" s="7">
        <f t="shared" si="64"/>
        <v>0</v>
      </c>
      <c r="G385" s="7" t="s">
        <v>36</v>
      </c>
      <c r="H385" s="7" t="s">
        <v>37</v>
      </c>
      <c r="I385" s="7" t="s">
        <v>38</v>
      </c>
      <c r="J385" s="7">
        <v>11</v>
      </c>
      <c r="K385" s="7">
        <v>450</v>
      </c>
      <c r="L385" s="7"/>
      <c r="M385" s="7" t="s">
        <v>45</v>
      </c>
    </row>
    <row r="386" spans="1:13" x14ac:dyDescent="0.25">
      <c r="A386" s="6">
        <v>4</v>
      </c>
      <c r="B386" s="6">
        <v>6</v>
      </c>
      <c r="C386" s="6" t="str">
        <f t="shared" si="64"/>
        <v>NS</v>
      </c>
      <c r="D386" s="6" t="str">
        <f t="shared" si="64"/>
        <v>Board</v>
      </c>
      <c r="E386" s="6" t="str">
        <f t="shared" si="64"/>
        <v>EW</v>
      </c>
      <c r="F386" s="6">
        <f t="shared" si="64"/>
        <v>5</v>
      </c>
      <c r="G386" s="6" t="s">
        <v>32</v>
      </c>
      <c r="H386" s="6" t="s">
        <v>33</v>
      </c>
      <c r="I386" s="6" t="s">
        <v>39</v>
      </c>
      <c r="J386" s="6">
        <v>8</v>
      </c>
      <c r="K386" s="6">
        <v>450</v>
      </c>
      <c r="L386" s="6"/>
      <c r="M386" s="6">
        <f>IF($K$57&gt;K386, 2, IF($K$57&lt;K386, 0, 1))</f>
        <v>1</v>
      </c>
    </row>
    <row r="387" spans="1:13" x14ac:dyDescent="0.25">
      <c r="A387" s="6">
        <v>5</v>
      </c>
      <c r="B387" s="6">
        <v>6</v>
      </c>
      <c r="C387" s="6" t="str">
        <f t="shared" si="64"/>
        <v>NS</v>
      </c>
      <c r="D387" s="6">
        <f t="shared" si="64"/>
        <v>5</v>
      </c>
      <c r="E387" s="6" t="str">
        <f t="shared" si="64"/>
        <v>EW</v>
      </c>
      <c r="F387" s="6">
        <f t="shared" si="64"/>
        <v>5</v>
      </c>
      <c r="G387" s="6" t="s">
        <v>40</v>
      </c>
      <c r="H387" s="6" t="s">
        <v>37</v>
      </c>
      <c r="I387" s="6" t="s">
        <v>41</v>
      </c>
      <c r="J387" s="6">
        <v>9</v>
      </c>
      <c r="K387" s="6">
        <v>450</v>
      </c>
      <c r="L387" s="6"/>
      <c r="M387" s="6">
        <f>IF($K$57&lt;K387, 2, IF($K$57&gt;K387, 0, 1))</f>
        <v>1</v>
      </c>
    </row>
    <row r="388" spans="1:13" x14ac:dyDescent="0.25">
      <c r="A388" s="6">
        <v>6</v>
      </c>
      <c r="B388" s="6">
        <v>6</v>
      </c>
      <c r="C388" s="6" t="str">
        <f t="shared" si="64"/>
        <v>NS</v>
      </c>
      <c r="D388" s="6">
        <f t="shared" si="64"/>
        <v>5</v>
      </c>
      <c r="E388" s="6" t="str">
        <f t="shared" si="64"/>
        <v>EW</v>
      </c>
      <c r="F388" s="6">
        <f t="shared" si="64"/>
        <v>5</v>
      </c>
      <c r="G388" s="6" t="s">
        <v>40</v>
      </c>
      <c r="H388" s="6" t="s">
        <v>37</v>
      </c>
      <c r="I388" s="6" t="s">
        <v>42</v>
      </c>
      <c r="J388" s="6">
        <v>9</v>
      </c>
      <c r="K388" s="6">
        <v>450</v>
      </c>
      <c r="L388" s="6"/>
      <c r="M388" s="6">
        <f>IF($K$57&lt;K388, 2, IF($K$57&gt;K388, 0, 1))</f>
        <v>1</v>
      </c>
    </row>
    <row r="389" spans="1:13" x14ac:dyDescent="0.25">
      <c r="L389" s="17" t="s">
        <v>46</v>
      </c>
      <c r="M389" s="18">
        <f>SUM(M383:M388)</f>
        <v>5</v>
      </c>
    </row>
    <row r="391" spans="1:13" x14ac:dyDescent="0.25">
      <c r="A391" s="9" t="s">
        <v>43</v>
      </c>
      <c r="B391" s="9" t="s">
        <v>4</v>
      </c>
      <c r="C391" s="9" t="s">
        <v>18</v>
      </c>
      <c r="D391" s="9" t="s">
        <v>19</v>
      </c>
      <c r="E391" s="9" t="s">
        <v>20</v>
      </c>
      <c r="F391" s="9" t="s">
        <v>21</v>
      </c>
      <c r="G391" s="9" t="s">
        <v>22</v>
      </c>
      <c r="H391" s="9" t="s">
        <v>23</v>
      </c>
      <c r="I391" s="9" t="s">
        <v>24</v>
      </c>
      <c r="J391" s="9" t="s">
        <v>25</v>
      </c>
      <c r="K391" s="10" t="s">
        <v>26</v>
      </c>
      <c r="L391" s="10" t="s">
        <v>27</v>
      </c>
      <c r="M391" s="9" t="s">
        <v>44</v>
      </c>
    </row>
    <row r="392" spans="1:13" x14ac:dyDescent="0.25">
      <c r="A392" s="6">
        <v>1</v>
      </c>
      <c r="B392" s="6">
        <v>6</v>
      </c>
      <c r="C392" s="6" t="str">
        <f t="shared" ref="C392:F397" si="65">C365</f>
        <v>NS</v>
      </c>
      <c r="D392" s="6">
        <f t="shared" si="65"/>
        <v>5</v>
      </c>
      <c r="E392" s="6" t="str">
        <f t="shared" si="65"/>
        <v>EW</v>
      </c>
      <c r="F392" s="6">
        <f t="shared" si="65"/>
        <v>5</v>
      </c>
      <c r="G392" s="6" t="s">
        <v>32</v>
      </c>
      <c r="H392" s="6" t="s">
        <v>33</v>
      </c>
      <c r="I392" s="6" t="s">
        <v>34</v>
      </c>
      <c r="J392" s="6">
        <v>7</v>
      </c>
      <c r="K392" s="6">
        <v>50</v>
      </c>
      <c r="L392" s="6"/>
      <c r="M392" s="6">
        <f>IF($K$67&lt;K392, 2, IF($K$67&gt;K392, 0, 1))</f>
        <v>1</v>
      </c>
    </row>
    <row r="393" spans="1:13" x14ac:dyDescent="0.25">
      <c r="A393" s="6">
        <v>2</v>
      </c>
      <c r="B393" s="6">
        <v>6</v>
      </c>
      <c r="C393" s="6" t="str">
        <f t="shared" si="65"/>
        <v>NS</v>
      </c>
      <c r="D393" s="6">
        <f t="shared" si="65"/>
        <v>5</v>
      </c>
      <c r="E393" s="6" t="str">
        <f t="shared" si="65"/>
        <v>EW</v>
      </c>
      <c r="F393" s="6">
        <f t="shared" si="65"/>
        <v>5</v>
      </c>
      <c r="G393" s="6" t="s">
        <v>32</v>
      </c>
      <c r="H393" s="6" t="s">
        <v>33</v>
      </c>
      <c r="I393" s="6" t="s">
        <v>35</v>
      </c>
      <c r="J393" s="6">
        <v>7</v>
      </c>
      <c r="K393" s="6">
        <v>50</v>
      </c>
      <c r="L393" s="6"/>
      <c r="M393" s="6">
        <f t="shared" ref="M393:M394" si="66">IF($K$67&lt;K393, 2, IF($K$67&gt;K393, 0, 1))</f>
        <v>1</v>
      </c>
    </row>
    <row r="394" spans="1:13" x14ac:dyDescent="0.25">
      <c r="A394" s="16">
        <v>3</v>
      </c>
      <c r="B394" s="6">
        <v>6</v>
      </c>
      <c r="C394" s="16" t="str">
        <f t="shared" si="65"/>
        <v>NS</v>
      </c>
      <c r="D394" s="16">
        <f t="shared" si="65"/>
        <v>0</v>
      </c>
      <c r="E394" s="16" t="str">
        <f t="shared" si="65"/>
        <v>EW</v>
      </c>
      <c r="F394" s="16">
        <f t="shared" si="65"/>
        <v>0</v>
      </c>
      <c r="G394" s="16" t="s">
        <v>36</v>
      </c>
      <c r="H394" s="16" t="s">
        <v>37</v>
      </c>
      <c r="I394" s="16" t="s">
        <v>38</v>
      </c>
      <c r="J394" s="16">
        <v>11</v>
      </c>
      <c r="K394" s="16">
        <v>50</v>
      </c>
      <c r="L394" s="16"/>
      <c r="M394" s="6">
        <f t="shared" si="66"/>
        <v>1</v>
      </c>
    </row>
    <row r="395" spans="1:13" x14ac:dyDescent="0.25">
      <c r="A395" s="7">
        <v>4</v>
      </c>
      <c r="B395" s="7">
        <v>6</v>
      </c>
      <c r="C395" s="7" t="str">
        <f t="shared" si="65"/>
        <v>NS</v>
      </c>
      <c r="D395" s="7" t="str">
        <f t="shared" si="65"/>
        <v>Board</v>
      </c>
      <c r="E395" s="7" t="str">
        <f t="shared" si="65"/>
        <v>EW</v>
      </c>
      <c r="F395" s="7">
        <f t="shared" si="65"/>
        <v>5</v>
      </c>
      <c r="G395" s="7" t="s">
        <v>32</v>
      </c>
      <c r="H395" s="7" t="s">
        <v>33</v>
      </c>
      <c r="I395" s="7" t="s">
        <v>39</v>
      </c>
      <c r="J395" s="7">
        <v>8</v>
      </c>
      <c r="K395" s="7">
        <v>50</v>
      </c>
      <c r="L395" s="7"/>
      <c r="M395" s="7" t="s">
        <v>45</v>
      </c>
    </row>
    <row r="396" spans="1:13" x14ac:dyDescent="0.25">
      <c r="A396" s="6">
        <v>5</v>
      </c>
      <c r="B396" s="6">
        <v>6</v>
      </c>
      <c r="C396" s="6" t="str">
        <f t="shared" si="65"/>
        <v>NS</v>
      </c>
      <c r="D396" s="6">
        <f t="shared" si="65"/>
        <v>5</v>
      </c>
      <c r="E396" s="6" t="str">
        <f t="shared" si="65"/>
        <v>EW</v>
      </c>
      <c r="F396" s="6">
        <f t="shared" si="65"/>
        <v>5</v>
      </c>
      <c r="G396" s="6" t="s">
        <v>40</v>
      </c>
      <c r="H396" s="6" t="s">
        <v>37</v>
      </c>
      <c r="I396" s="6" t="s">
        <v>41</v>
      </c>
      <c r="J396" s="6">
        <v>9</v>
      </c>
      <c r="K396" s="6">
        <v>50</v>
      </c>
      <c r="L396" s="6"/>
      <c r="M396" s="6">
        <f>IF($K$67&lt;K396, 2, IF($K$67&gt;K396, 0, 1))</f>
        <v>1</v>
      </c>
    </row>
    <row r="397" spans="1:13" x14ac:dyDescent="0.25">
      <c r="A397" s="6">
        <v>6</v>
      </c>
      <c r="B397" s="6">
        <v>6</v>
      </c>
      <c r="C397" s="6" t="str">
        <f t="shared" si="65"/>
        <v>NS</v>
      </c>
      <c r="D397" s="6">
        <f t="shared" si="65"/>
        <v>5</v>
      </c>
      <c r="E397" s="6" t="str">
        <f t="shared" si="65"/>
        <v>EW</v>
      </c>
      <c r="F397" s="6">
        <f t="shared" si="65"/>
        <v>5</v>
      </c>
      <c r="G397" s="6" t="s">
        <v>40</v>
      </c>
      <c r="H397" s="6" t="s">
        <v>37</v>
      </c>
      <c r="I397" s="6" t="s">
        <v>42</v>
      </c>
      <c r="J397" s="6">
        <v>9</v>
      </c>
      <c r="K397" s="6">
        <v>50</v>
      </c>
      <c r="L397" s="6"/>
      <c r="M397" s="6">
        <f>IF($K$67&lt;K397, 2, IF($K$67&gt;K397, 0, 1))</f>
        <v>1</v>
      </c>
    </row>
    <row r="398" spans="1:13" x14ac:dyDescent="0.25">
      <c r="L398" s="17" t="s">
        <v>46</v>
      </c>
      <c r="M398" s="18">
        <f>SUM(M392:M397)</f>
        <v>5</v>
      </c>
    </row>
    <row r="400" spans="1:13" x14ac:dyDescent="0.25">
      <c r="A400" s="9" t="s">
        <v>43</v>
      </c>
      <c r="B400" s="9" t="s">
        <v>4</v>
      </c>
      <c r="C400" s="9" t="s">
        <v>18</v>
      </c>
      <c r="D400" s="9" t="s">
        <v>19</v>
      </c>
      <c r="E400" s="9" t="s">
        <v>20</v>
      </c>
      <c r="F400" s="9" t="s">
        <v>21</v>
      </c>
      <c r="G400" s="9" t="s">
        <v>22</v>
      </c>
      <c r="H400" s="9" t="s">
        <v>23</v>
      </c>
      <c r="I400" s="9" t="s">
        <v>24</v>
      </c>
      <c r="J400" s="9" t="s">
        <v>25</v>
      </c>
      <c r="K400" s="10" t="s">
        <v>26</v>
      </c>
      <c r="L400" s="10" t="s">
        <v>27</v>
      </c>
      <c r="M400" s="9" t="s">
        <v>44</v>
      </c>
    </row>
    <row r="401" spans="1:13" x14ac:dyDescent="0.25">
      <c r="A401" s="6">
        <v>1</v>
      </c>
      <c r="B401" s="6">
        <v>6</v>
      </c>
      <c r="C401" s="6" t="str">
        <f t="shared" ref="C401:F406" si="67">C365</f>
        <v>NS</v>
      </c>
      <c r="D401" s="6">
        <f t="shared" si="67"/>
        <v>5</v>
      </c>
      <c r="E401" s="6" t="str">
        <f t="shared" si="67"/>
        <v>EW</v>
      </c>
      <c r="F401" s="6">
        <f t="shared" si="67"/>
        <v>5</v>
      </c>
      <c r="G401" s="6" t="s">
        <v>32</v>
      </c>
      <c r="H401" s="6" t="s">
        <v>33</v>
      </c>
      <c r="I401" s="6" t="s">
        <v>34</v>
      </c>
      <c r="J401" s="6">
        <v>7</v>
      </c>
      <c r="K401" s="6">
        <v>140</v>
      </c>
      <c r="L401" s="6"/>
      <c r="M401" s="6">
        <f>IF($K$77&lt;K401, 2, IF($K$77&gt;K401, 0, 1))</f>
        <v>2</v>
      </c>
    </row>
    <row r="402" spans="1:13" x14ac:dyDescent="0.25">
      <c r="A402" s="6">
        <v>2</v>
      </c>
      <c r="B402" s="6">
        <v>6</v>
      </c>
      <c r="C402" s="6" t="str">
        <f t="shared" si="67"/>
        <v>NS</v>
      </c>
      <c r="D402" s="6">
        <f t="shared" si="67"/>
        <v>5</v>
      </c>
      <c r="E402" s="6" t="str">
        <f t="shared" si="67"/>
        <v>EW</v>
      </c>
      <c r="F402" s="6">
        <f t="shared" si="67"/>
        <v>5</v>
      </c>
      <c r="G402" s="6" t="s">
        <v>32</v>
      </c>
      <c r="H402" s="6" t="s">
        <v>33</v>
      </c>
      <c r="I402" s="6" t="s">
        <v>35</v>
      </c>
      <c r="J402" s="6">
        <v>7</v>
      </c>
      <c r="K402" s="6">
        <v>140</v>
      </c>
      <c r="L402" s="6"/>
      <c r="M402" s="6">
        <f>IF($K$77&lt;K402, 2, IF($K$77&gt;K402, 0, 1))</f>
        <v>2</v>
      </c>
    </row>
    <row r="403" spans="1:13" x14ac:dyDescent="0.25">
      <c r="A403" s="16">
        <v>3</v>
      </c>
      <c r="B403" s="6">
        <v>6</v>
      </c>
      <c r="C403" s="16" t="str">
        <f t="shared" si="67"/>
        <v>NS</v>
      </c>
      <c r="D403" s="16">
        <f t="shared" si="67"/>
        <v>0</v>
      </c>
      <c r="E403" s="16" t="str">
        <f t="shared" si="67"/>
        <v>EW</v>
      </c>
      <c r="F403" s="16">
        <f t="shared" si="67"/>
        <v>0</v>
      </c>
      <c r="G403" s="16" t="s">
        <v>36</v>
      </c>
      <c r="H403" s="16" t="s">
        <v>37</v>
      </c>
      <c r="I403" s="16" t="s">
        <v>38</v>
      </c>
      <c r="J403" s="16">
        <v>11</v>
      </c>
      <c r="K403" s="6">
        <v>140</v>
      </c>
      <c r="L403" s="16"/>
      <c r="M403" s="6">
        <f>IF($K$77&lt;K403, 2, IF($K$77&gt;K403, 0, 1))</f>
        <v>2</v>
      </c>
    </row>
    <row r="404" spans="1:13" x14ac:dyDescent="0.25">
      <c r="A404" s="6">
        <v>4</v>
      </c>
      <c r="B404" s="6">
        <v>6</v>
      </c>
      <c r="C404" s="6" t="str">
        <f t="shared" si="67"/>
        <v>NS</v>
      </c>
      <c r="D404" s="6" t="str">
        <f t="shared" si="67"/>
        <v>Board</v>
      </c>
      <c r="E404" s="6" t="str">
        <f t="shared" si="67"/>
        <v>EW</v>
      </c>
      <c r="F404" s="6">
        <f t="shared" si="67"/>
        <v>5</v>
      </c>
      <c r="G404" s="6" t="s">
        <v>32</v>
      </c>
      <c r="H404" s="6" t="s">
        <v>33</v>
      </c>
      <c r="I404" s="6" t="s">
        <v>39</v>
      </c>
      <c r="J404" s="6">
        <v>8</v>
      </c>
      <c r="K404" s="6">
        <v>140</v>
      </c>
      <c r="L404" s="6"/>
      <c r="M404" s="6">
        <f>IF($K$77&lt;K404, 2, IF($K$77&gt;K404, 0, 1))</f>
        <v>2</v>
      </c>
    </row>
    <row r="405" spans="1:13" x14ac:dyDescent="0.25">
      <c r="A405" s="7">
        <v>5</v>
      </c>
      <c r="B405" s="7">
        <v>6</v>
      </c>
      <c r="C405" s="7" t="str">
        <f t="shared" si="67"/>
        <v>NS</v>
      </c>
      <c r="D405" s="7">
        <f t="shared" si="67"/>
        <v>5</v>
      </c>
      <c r="E405" s="7" t="str">
        <f t="shared" si="67"/>
        <v>EW</v>
      </c>
      <c r="F405" s="7">
        <f t="shared" si="67"/>
        <v>5</v>
      </c>
      <c r="G405" s="7" t="s">
        <v>40</v>
      </c>
      <c r="H405" s="7" t="s">
        <v>37</v>
      </c>
      <c r="I405" s="7" t="s">
        <v>41</v>
      </c>
      <c r="J405" s="7">
        <v>9</v>
      </c>
      <c r="K405" s="7">
        <v>140</v>
      </c>
      <c r="L405" s="7"/>
      <c r="M405" s="7" t="s">
        <v>45</v>
      </c>
    </row>
    <row r="406" spans="1:13" x14ac:dyDescent="0.25">
      <c r="A406" s="6">
        <v>6</v>
      </c>
      <c r="B406" s="6">
        <v>6</v>
      </c>
      <c r="C406" s="6" t="str">
        <f t="shared" si="67"/>
        <v>NS</v>
      </c>
      <c r="D406" s="6">
        <f t="shared" si="67"/>
        <v>5</v>
      </c>
      <c r="E406" s="6" t="str">
        <f t="shared" si="67"/>
        <v>EW</v>
      </c>
      <c r="F406" s="6">
        <f t="shared" si="67"/>
        <v>5</v>
      </c>
      <c r="G406" s="6" t="s">
        <v>40</v>
      </c>
      <c r="H406" s="6" t="s">
        <v>37</v>
      </c>
      <c r="I406" s="6" t="s">
        <v>42</v>
      </c>
      <c r="J406" s="6">
        <v>9</v>
      </c>
      <c r="K406" s="6">
        <v>140</v>
      </c>
      <c r="L406" s="6"/>
      <c r="M406" s="6">
        <f>IF($K$77&lt;K406, 2, IF($K$77&gt;K406, 0, 1))</f>
        <v>2</v>
      </c>
    </row>
    <row r="407" spans="1:13" x14ac:dyDescent="0.25">
      <c r="L407" s="17" t="s">
        <v>46</v>
      </c>
      <c r="M407" s="18">
        <f>SUM(M401:M406)</f>
        <v>10</v>
      </c>
    </row>
    <row r="409" spans="1:13" x14ac:dyDescent="0.25">
      <c r="A409" s="9" t="s">
        <v>43</v>
      </c>
      <c r="B409" s="9" t="s">
        <v>4</v>
      </c>
      <c r="C409" s="9" t="s">
        <v>18</v>
      </c>
      <c r="D409" s="9" t="s">
        <v>19</v>
      </c>
      <c r="E409" s="9" t="s">
        <v>20</v>
      </c>
      <c r="F409" s="9" t="s">
        <v>21</v>
      </c>
      <c r="G409" s="9" t="s">
        <v>22</v>
      </c>
      <c r="H409" s="9" t="s">
        <v>23</v>
      </c>
      <c r="I409" s="9" t="s">
        <v>24</v>
      </c>
      <c r="J409" s="9" t="s">
        <v>25</v>
      </c>
      <c r="K409" s="10" t="s">
        <v>26</v>
      </c>
      <c r="L409" s="10" t="s">
        <v>27</v>
      </c>
      <c r="M409" s="9" t="s">
        <v>44</v>
      </c>
    </row>
    <row r="410" spans="1:13" x14ac:dyDescent="0.25">
      <c r="A410" s="6">
        <v>1</v>
      </c>
      <c r="B410" s="6">
        <v>6</v>
      </c>
      <c r="C410" s="6" t="str">
        <f t="shared" ref="C410:F415" si="68">C365</f>
        <v>NS</v>
      </c>
      <c r="D410" s="6">
        <f t="shared" si="68"/>
        <v>5</v>
      </c>
      <c r="E410" s="6" t="str">
        <f t="shared" si="68"/>
        <v>EW</v>
      </c>
      <c r="F410" s="6">
        <f t="shared" si="68"/>
        <v>5</v>
      </c>
      <c r="G410" s="6" t="s">
        <v>32</v>
      </c>
      <c r="H410" s="6" t="s">
        <v>33</v>
      </c>
      <c r="I410" s="6" t="s">
        <v>34</v>
      </c>
      <c r="J410" s="6">
        <v>7</v>
      </c>
      <c r="K410" s="6">
        <v>140</v>
      </c>
      <c r="L410" s="6"/>
      <c r="M410" s="6">
        <f>IF($K$87&lt;K410, 2, IF($K$87&gt;K410, 0, 1))</f>
        <v>2</v>
      </c>
    </row>
    <row r="411" spans="1:13" x14ac:dyDescent="0.25">
      <c r="A411" s="6">
        <v>2</v>
      </c>
      <c r="B411" s="6">
        <v>6</v>
      </c>
      <c r="C411" s="6" t="str">
        <f t="shared" si="68"/>
        <v>NS</v>
      </c>
      <c r="D411" s="6">
        <f t="shared" si="68"/>
        <v>5</v>
      </c>
      <c r="E411" s="6" t="str">
        <f t="shared" si="68"/>
        <v>EW</v>
      </c>
      <c r="F411" s="6">
        <f t="shared" si="68"/>
        <v>5</v>
      </c>
      <c r="G411" s="6" t="s">
        <v>32</v>
      </c>
      <c r="H411" s="6" t="s">
        <v>33</v>
      </c>
      <c r="I411" s="6" t="s">
        <v>35</v>
      </c>
      <c r="J411" s="6">
        <v>7</v>
      </c>
      <c r="K411" s="6">
        <v>140</v>
      </c>
      <c r="L411" s="6"/>
      <c r="M411" s="6">
        <f>IF($K$87&lt;K411, 2, IF($K$87&gt;K411, 0, 1))</f>
        <v>2</v>
      </c>
    </row>
    <row r="412" spans="1:13" x14ac:dyDescent="0.25">
      <c r="A412" s="16">
        <v>3</v>
      </c>
      <c r="B412" s="6">
        <v>6</v>
      </c>
      <c r="C412" s="16" t="str">
        <f t="shared" si="68"/>
        <v>NS</v>
      </c>
      <c r="D412" s="16">
        <f t="shared" si="68"/>
        <v>0</v>
      </c>
      <c r="E412" s="16" t="str">
        <f t="shared" si="68"/>
        <v>EW</v>
      </c>
      <c r="F412" s="16">
        <f t="shared" si="68"/>
        <v>0</v>
      </c>
      <c r="G412" s="16" t="s">
        <v>36</v>
      </c>
      <c r="H412" s="16" t="s">
        <v>37</v>
      </c>
      <c r="I412" s="16" t="s">
        <v>38</v>
      </c>
      <c r="J412" s="16">
        <v>11</v>
      </c>
      <c r="K412" s="6">
        <v>140</v>
      </c>
      <c r="L412" s="16"/>
      <c r="M412" s="6">
        <f>IF($K$87&lt;K412, 2, IF($K$87&gt;K412, 0, 1))</f>
        <v>2</v>
      </c>
    </row>
    <row r="413" spans="1:13" x14ac:dyDescent="0.25">
      <c r="A413" s="6">
        <v>4</v>
      </c>
      <c r="B413" s="6">
        <v>6</v>
      </c>
      <c r="C413" s="6" t="str">
        <f t="shared" si="68"/>
        <v>NS</v>
      </c>
      <c r="D413" s="6" t="str">
        <f t="shared" si="68"/>
        <v>Board</v>
      </c>
      <c r="E413" s="6" t="str">
        <f t="shared" si="68"/>
        <v>EW</v>
      </c>
      <c r="F413" s="6">
        <f t="shared" si="68"/>
        <v>5</v>
      </c>
      <c r="G413" s="6" t="s">
        <v>32</v>
      </c>
      <c r="H413" s="6" t="s">
        <v>33</v>
      </c>
      <c r="I413" s="6" t="s">
        <v>39</v>
      </c>
      <c r="J413" s="6">
        <v>8</v>
      </c>
      <c r="K413" s="6">
        <v>140</v>
      </c>
      <c r="L413" s="6"/>
      <c r="M413" s="6">
        <f>IF($K$87&gt;K413, 2, IF($K$87&lt;K413, 0, 1))</f>
        <v>0</v>
      </c>
    </row>
    <row r="414" spans="1:13" x14ac:dyDescent="0.25">
      <c r="A414" s="16">
        <v>5</v>
      </c>
      <c r="B414" s="6">
        <v>6</v>
      </c>
      <c r="C414" s="16" t="str">
        <f t="shared" si="68"/>
        <v>NS</v>
      </c>
      <c r="D414" s="16">
        <f t="shared" si="68"/>
        <v>5</v>
      </c>
      <c r="E414" s="16" t="str">
        <f t="shared" si="68"/>
        <v>EW</v>
      </c>
      <c r="F414" s="16">
        <f t="shared" si="68"/>
        <v>5</v>
      </c>
      <c r="G414" s="16" t="s">
        <v>40</v>
      </c>
      <c r="H414" s="16" t="s">
        <v>37</v>
      </c>
      <c r="I414" s="16" t="s">
        <v>41</v>
      </c>
      <c r="J414" s="16">
        <v>9</v>
      </c>
      <c r="K414" s="6">
        <v>50</v>
      </c>
      <c r="L414" s="16"/>
      <c r="M414" s="6">
        <f>IF($K$87&lt;K414, 2, IF($K$87&gt;K414, 0, 1))</f>
        <v>2</v>
      </c>
    </row>
    <row r="415" spans="1:13" x14ac:dyDescent="0.25">
      <c r="A415" s="7">
        <v>6</v>
      </c>
      <c r="B415" s="7">
        <v>6</v>
      </c>
      <c r="C415" s="7" t="str">
        <f t="shared" si="68"/>
        <v>NS</v>
      </c>
      <c r="D415" s="7">
        <f t="shared" si="68"/>
        <v>5</v>
      </c>
      <c r="E415" s="7" t="str">
        <f t="shared" si="68"/>
        <v>EW</v>
      </c>
      <c r="F415" s="7">
        <f t="shared" si="68"/>
        <v>5</v>
      </c>
      <c r="G415" s="7" t="s">
        <v>40</v>
      </c>
      <c r="H415" s="7" t="s">
        <v>37</v>
      </c>
      <c r="I415" s="7" t="s">
        <v>42</v>
      </c>
      <c r="J415" s="7">
        <v>9</v>
      </c>
      <c r="K415" s="7">
        <v>140</v>
      </c>
      <c r="L415" s="7"/>
      <c r="M415" s="7" t="s">
        <v>45</v>
      </c>
    </row>
    <row r="416" spans="1:13" x14ac:dyDescent="0.25">
      <c r="L416" s="17" t="s">
        <v>46</v>
      </c>
      <c r="M416" s="18">
        <f>SUM(M410:M415)</f>
        <v>8</v>
      </c>
    </row>
  </sheetData>
  <mergeCells count="11">
    <mergeCell ref="B13:C13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21F57-38A9-4B37-A4F4-6A48120F73D1}">
  <dimension ref="A1:AC422"/>
  <sheetViews>
    <sheetView topLeftCell="A7" workbookViewId="0">
      <selection activeCell="A28" sqref="A28:U430"/>
    </sheetView>
  </sheetViews>
  <sheetFormatPr defaultRowHeight="15" x14ac:dyDescent="0.25"/>
  <cols>
    <col min="3" max="3" width="11.85546875" customWidth="1"/>
    <col min="4" max="4" width="17.42578125" customWidth="1"/>
    <col min="5" max="5" width="14.140625" customWidth="1"/>
    <col min="6" max="6" width="25.140625" customWidth="1"/>
  </cols>
  <sheetData>
    <row r="1" spans="1:5" x14ac:dyDescent="0.25">
      <c r="A1" t="s">
        <v>47</v>
      </c>
    </row>
    <row r="3" spans="1:5" x14ac:dyDescent="0.25">
      <c r="A3" s="5" t="s">
        <v>15</v>
      </c>
      <c r="B3" s="61" t="s">
        <v>16</v>
      </c>
      <c r="C3" s="61"/>
      <c r="D3" s="19" t="s">
        <v>49</v>
      </c>
      <c r="E3" s="19" t="s">
        <v>50</v>
      </c>
    </row>
    <row r="4" spans="1:5" x14ac:dyDescent="0.25">
      <c r="A4" s="5">
        <v>1</v>
      </c>
      <c r="B4" s="66" t="s">
        <v>48</v>
      </c>
      <c r="C4" s="66"/>
      <c r="D4" s="15">
        <f>M47+M113+M179+M245+M311+M377</f>
        <v>30</v>
      </c>
      <c r="E4" s="20">
        <f>D4/60</f>
        <v>0.5</v>
      </c>
    </row>
    <row r="5" spans="1:5" x14ac:dyDescent="0.25">
      <c r="A5" s="5">
        <v>2</v>
      </c>
      <c r="B5" s="66" t="s">
        <v>48</v>
      </c>
      <c r="C5" s="66"/>
      <c r="D5">
        <f>60-D4</f>
        <v>30</v>
      </c>
      <c r="E5" s="20">
        <f t="shared" ref="E5:E15" si="0">D5/60</f>
        <v>0.5</v>
      </c>
    </row>
    <row r="6" spans="1:5" x14ac:dyDescent="0.25">
      <c r="A6" s="5">
        <v>3</v>
      </c>
      <c r="B6" s="66" t="s">
        <v>48</v>
      </c>
      <c r="C6" s="66"/>
      <c r="D6" s="15">
        <f>M56+M122+M188+M254+M320+M386</f>
        <v>30</v>
      </c>
      <c r="E6" s="20">
        <f t="shared" si="0"/>
        <v>0.5</v>
      </c>
    </row>
    <row r="7" spans="1:5" x14ac:dyDescent="0.25">
      <c r="A7" s="5">
        <v>4</v>
      </c>
      <c r="B7" s="66" t="s">
        <v>48</v>
      </c>
      <c r="C7" s="66"/>
      <c r="D7" s="15">
        <f>60-30</f>
        <v>30</v>
      </c>
      <c r="E7" s="20">
        <f t="shared" si="0"/>
        <v>0.5</v>
      </c>
    </row>
    <row r="8" spans="1:5" x14ac:dyDescent="0.25">
      <c r="A8" s="5">
        <v>5</v>
      </c>
      <c r="B8" s="66" t="s">
        <v>48</v>
      </c>
      <c r="C8" s="66"/>
      <c r="D8" s="15">
        <f>M65+M131+M197+M263+M329+M395</f>
        <v>30</v>
      </c>
      <c r="E8" s="20">
        <f t="shared" si="0"/>
        <v>0.5</v>
      </c>
    </row>
    <row r="9" spans="1:5" x14ac:dyDescent="0.25">
      <c r="A9" s="5">
        <v>6</v>
      </c>
      <c r="B9" s="66" t="s">
        <v>48</v>
      </c>
      <c r="C9" s="66"/>
      <c r="D9" s="15">
        <f>60-30</f>
        <v>30</v>
      </c>
      <c r="E9" s="20">
        <f t="shared" si="0"/>
        <v>0.5</v>
      </c>
    </row>
    <row r="10" spans="1:5" x14ac:dyDescent="0.25">
      <c r="A10" s="5">
        <v>7</v>
      </c>
      <c r="B10" s="66" t="s">
        <v>48</v>
      </c>
      <c r="C10" s="66"/>
      <c r="D10" s="15">
        <f>M74+M140+M206+M272+M338+M404</f>
        <v>30</v>
      </c>
      <c r="E10" s="20">
        <f t="shared" si="0"/>
        <v>0.5</v>
      </c>
    </row>
    <row r="11" spans="1:5" x14ac:dyDescent="0.25">
      <c r="A11" s="5">
        <v>8</v>
      </c>
      <c r="B11" s="66" t="s">
        <v>48</v>
      </c>
      <c r="C11" s="66"/>
      <c r="D11" s="15">
        <f>60-30</f>
        <v>30</v>
      </c>
      <c r="E11" s="20">
        <f t="shared" si="0"/>
        <v>0.5</v>
      </c>
    </row>
    <row r="12" spans="1:5" x14ac:dyDescent="0.25">
      <c r="A12" s="5">
        <v>9</v>
      </c>
      <c r="B12" s="66" t="s">
        <v>48</v>
      </c>
      <c r="C12" s="66"/>
      <c r="D12" s="15">
        <f>M83+M149+M215+M281+M347+M413</f>
        <v>30</v>
      </c>
      <c r="E12" s="20">
        <f t="shared" si="0"/>
        <v>0.5</v>
      </c>
    </row>
    <row r="13" spans="1:5" x14ac:dyDescent="0.25">
      <c r="A13" s="5">
        <v>10</v>
      </c>
      <c r="B13" s="66" t="s">
        <v>48</v>
      </c>
      <c r="C13" s="66"/>
      <c r="D13" s="15">
        <f>60-30</f>
        <v>30</v>
      </c>
      <c r="E13" s="20">
        <f t="shared" si="0"/>
        <v>0.5</v>
      </c>
    </row>
    <row r="14" spans="1:5" x14ac:dyDescent="0.25">
      <c r="A14" s="5">
        <v>11</v>
      </c>
      <c r="B14" s="66" t="s">
        <v>48</v>
      </c>
      <c r="C14" s="66"/>
      <c r="D14" s="15">
        <f>M92+M158+M224+M290+M356+M422</f>
        <v>24</v>
      </c>
      <c r="E14" s="20">
        <f t="shared" si="0"/>
        <v>0.4</v>
      </c>
    </row>
    <row r="15" spans="1:5" x14ac:dyDescent="0.25">
      <c r="A15" s="5">
        <v>12</v>
      </c>
      <c r="B15" s="66" t="s">
        <v>48</v>
      </c>
      <c r="C15" s="66"/>
      <c r="D15" s="15">
        <f>60-D14</f>
        <v>36</v>
      </c>
      <c r="E15" s="20">
        <f t="shared" si="0"/>
        <v>0.6</v>
      </c>
    </row>
    <row r="17" spans="1:29" x14ac:dyDescent="0.25">
      <c r="A17" s="71" t="s">
        <v>6</v>
      </c>
      <c r="B17" s="71"/>
      <c r="C17" s="71"/>
      <c r="D17" s="71"/>
      <c r="F17" s="71" t="s">
        <v>7</v>
      </c>
      <c r="G17" s="71"/>
      <c r="H17" s="71"/>
      <c r="I17" s="71"/>
      <c r="K17" s="71" t="s">
        <v>8</v>
      </c>
      <c r="L17" s="71"/>
      <c r="M17" s="71"/>
      <c r="N17" s="71"/>
      <c r="P17" s="71" t="s">
        <v>9</v>
      </c>
      <c r="Q17" s="71"/>
      <c r="R17" s="71"/>
      <c r="S17" s="71"/>
      <c r="U17" s="71" t="s">
        <v>10</v>
      </c>
      <c r="V17" s="71"/>
      <c r="W17" s="71"/>
      <c r="X17" s="71"/>
      <c r="Z17" s="71" t="s">
        <v>11</v>
      </c>
      <c r="AA17" s="71"/>
      <c r="AB17" s="71"/>
      <c r="AC17" s="71"/>
    </row>
    <row r="19" spans="1:29" x14ac:dyDescent="0.25">
      <c r="A19" s="2" t="s">
        <v>5</v>
      </c>
      <c r="B19" s="2" t="s">
        <v>2</v>
      </c>
      <c r="C19" s="2" t="s">
        <v>3</v>
      </c>
      <c r="D19" s="2" t="s">
        <v>4</v>
      </c>
      <c r="E19" s="1"/>
      <c r="F19" s="2" t="s">
        <v>5</v>
      </c>
      <c r="G19" s="2" t="s">
        <v>2</v>
      </c>
      <c r="H19" s="2" t="s">
        <v>3</v>
      </c>
      <c r="I19" s="2" t="s">
        <v>4</v>
      </c>
      <c r="J19" s="1"/>
      <c r="K19" s="2" t="s">
        <v>5</v>
      </c>
      <c r="L19" s="2" t="s">
        <v>2</v>
      </c>
      <c r="M19" s="2" t="s">
        <v>3</v>
      </c>
      <c r="N19" s="2" t="s">
        <v>4</v>
      </c>
      <c r="O19" s="1"/>
      <c r="P19" s="2" t="s">
        <v>5</v>
      </c>
      <c r="Q19" s="2" t="s">
        <v>2</v>
      </c>
      <c r="R19" s="2" t="s">
        <v>3</v>
      </c>
      <c r="S19" s="2" t="s">
        <v>4</v>
      </c>
      <c r="T19" s="1"/>
      <c r="U19" s="2" t="s">
        <v>5</v>
      </c>
      <c r="V19" s="2" t="s">
        <v>2</v>
      </c>
      <c r="W19" s="2" t="s">
        <v>3</v>
      </c>
      <c r="X19" s="2" t="s">
        <v>4</v>
      </c>
      <c r="Y19" s="1"/>
      <c r="Z19" s="2" t="s">
        <v>5</v>
      </c>
      <c r="AA19" s="2" t="s">
        <v>2</v>
      </c>
      <c r="AB19" s="2" t="s">
        <v>3</v>
      </c>
      <c r="AC19" s="2" t="s">
        <v>4</v>
      </c>
    </row>
    <row r="20" spans="1:29" x14ac:dyDescent="0.25">
      <c r="A20" s="2">
        <v>1</v>
      </c>
      <c r="B20" s="2">
        <f>M47</f>
        <v>5</v>
      </c>
      <c r="C20" s="2">
        <f>10-B20</f>
        <v>5</v>
      </c>
      <c r="D20" s="2">
        <v>1</v>
      </c>
      <c r="E20" s="1"/>
      <c r="F20" s="2">
        <v>1</v>
      </c>
      <c r="G20" s="2">
        <v>2</v>
      </c>
      <c r="H20" s="2">
        <v>8</v>
      </c>
      <c r="I20" s="2">
        <v>2</v>
      </c>
      <c r="J20" s="1"/>
      <c r="K20" s="2">
        <v>1</v>
      </c>
      <c r="L20" s="2">
        <v>3</v>
      </c>
      <c r="M20" s="2">
        <v>9</v>
      </c>
      <c r="N20" s="2">
        <v>3</v>
      </c>
      <c r="O20" s="1"/>
      <c r="P20" s="2">
        <v>1</v>
      </c>
      <c r="Q20" s="2">
        <v>4</v>
      </c>
      <c r="R20" s="2">
        <v>10</v>
      </c>
      <c r="S20" s="2">
        <v>4</v>
      </c>
      <c r="T20" s="1"/>
      <c r="U20" s="2">
        <v>1</v>
      </c>
      <c r="V20" s="2">
        <v>5</v>
      </c>
      <c r="W20" s="2">
        <v>11</v>
      </c>
      <c r="X20" s="2">
        <v>5</v>
      </c>
      <c r="Y20" s="1"/>
      <c r="Z20" s="2">
        <v>1</v>
      </c>
      <c r="AA20" s="2">
        <v>6</v>
      </c>
      <c r="AB20" s="2">
        <v>12</v>
      </c>
      <c r="AC20" s="2">
        <v>6</v>
      </c>
    </row>
    <row r="21" spans="1:29" x14ac:dyDescent="0.25">
      <c r="A21" s="2">
        <v>2</v>
      </c>
      <c r="B21" s="2">
        <f>M56</f>
        <v>5</v>
      </c>
      <c r="C21" s="6">
        <f t="shared" ref="C21:C25" si="1">10-B21</f>
        <v>5</v>
      </c>
      <c r="D21" s="2">
        <v>2</v>
      </c>
      <c r="E21" s="1"/>
      <c r="F21" s="2">
        <v>2</v>
      </c>
      <c r="G21" s="2">
        <v>2</v>
      </c>
      <c r="H21" s="2">
        <v>9</v>
      </c>
      <c r="I21" s="2">
        <v>3</v>
      </c>
      <c r="J21" s="1"/>
      <c r="K21" s="2">
        <v>2</v>
      </c>
      <c r="L21" s="2">
        <v>3</v>
      </c>
      <c r="M21" s="2">
        <v>10</v>
      </c>
      <c r="N21" s="2">
        <v>4</v>
      </c>
      <c r="O21" s="1"/>
      <c r="P21" s="2">
        <v>2</v>
      </c>
      <c r="Q21" s="2">
        <v>4</v>
      </c>
      <c r="R21" s="2">
        <v>11</v>
      </c>
      <c r="S21" s="2">
        <v>5</v>
      </c>
      <c r="T21" s="1"/>
      <c r="U21" s="2">
        <v>2</v>
      </c>
      <c r="V21" s="2">
        <v>5</v>
      </c>
      <c r="W21" s="2">
        <v>12</v>
      </c>
      <c r="X21" s="2">
        <v>6</v>
      </c>
      <c r="Y21" s="1"/>
      <c r="Z21" s="2">
        <v>2</v>
      </c>
      <c r="AA21" s="2">
        <v>6</v>
      </c>
      <c r="AB21" s="2">
        <v>7</v>
      </c>
      <c r="AC21" s="2">
        <v>1</v>
      </c>
    </row>
    <row r="22" spans="1:29" x14ac:dyDescent="0.25">
      <c r="A22" s="2">
        <v>3</v>
      </c>
      <c r="B22" s="2">
        <f>M65</f>
        <v>5</v>
      </c>
      <c r="C22" s="6">
        <f t="shared" si="1"/>
        <v>5</v>
      </c>
      <c r="D22" s="2">
        <v>3</v>
      </c>
      <c r="E22" s="1"/>
      <c r="F22" s="2">
        <v>3</v>
      </c>
      <c r="G22" s="2">
        <v>2</v>
      </c>
      <c r="H22" s="2">
        <v>10</v>
      </c>
      <c r="I22" s="2">
        <v>4</v>
      </c>
      <c r="J22" s="1"/>
      <c r="K22" s="2">
        <v>3</v>
      </c>
      <c r="L22" s="2">
        <v>3</v>
      </c>
      <c r="M22" s="2">
        <v>11</v>
      </c>
      <c r="N22" s="2">
        <v>5</v>
      </c>
      <c r="O22" s="1"/>
      <c r="P22" s="2">
        <v>3</v>
      </c>
      <c r="Q22" s="2">
        <v>4</v>
      </c>
      <c r="R22" s="2">
        <v>12</v>
      </c>
      <c r="S22" s="2">
        <v>6</v>
      </c>
      <c r="T22" s="1"/>
      <c r="U22" s="2">
        <v>3</v>
      </c>
      <c r="V22" s="2">
        <v>5</v>
      </c>
      <c r="W22" s="2">
        <v>7</v>
      </c>
      <c r="X22" s="2">
        <v>1</v>
      </c>
      <c r="Y22" s="1"/>
      <c r="Z22" s="2">
        <v>3</v>
      </c>
      <c r="AA22" s="2">
        <v>6</v>
      </c>
      <c r="AB22" s="2">
        <v>8</v>
      </c>
      <c r="AC22" s="2">
        <v>2</v>
      </c>
    </row>
    <row r="23" spans="1:29" x14ac:dyDescent="0.25">
      <c r="A23" s="2">
        <v>4</v>
      </c>
      <c r="B23" s="2">
        <f>M74</f>
        <v>5</v>
      </c>
      <c r="C23" s="6">
        <f t="shared" si="1"/>
        <v>5</v>
      </c>
      <c r="D23" s="2">
        <v>4</v>
      </c>
      <c r="E23" s="1"/>
      <c r="F23" s="2">
        <v>4</v>
      </c>
      <c r="G23" s="2">
        <v>2</v>
      </c>
      <c r="H23" s="2">
        <v>11</v>
      </c>
      <c r="I23" s="2">
        <v>5</v>
      </c>
      <c r="J23" s="1"/>
      <c r="K23" s="2">
        <v>4</v>
      </c>
      <c r="L23" s="2">
        <v>3</v>
      </c>
      <c r="M23" s="2">
        <v>12</v>
      </c>
      <c r="N23" s="2">
        <v>6</v>
      </c>
      <c r="O23" s="1"/>
      <c r="P23" s="2">
        <v>4</v>
      </c>
      <c r="Q23" s="2">
        <v>4</v>
      </c>
      <c r="R23" s="2">
        <v>7</v>
      </c>
      <c r="S23" s="2">
        <v>1</v>
      </c>
      <c r="T23" s="1"/>
      <c r="U23" s="2">
        <v>4</v>
      </c>
      <c r="V23" s="2">
        <v>5</v>
      </c>
      <c r="W23" s="2">
        <v>8</v>
      </c>
      <c r="X23" s="2">
        <v>2</v>
      </c>
      <c r="Y23" s="1"/>
      <c r="Z23" s="2">
        <v>4</v>
      </c>
      <c r="AA23" s="2">
        <v>6</v>
      </c>
      <c r="AB23" s="2">
        <v>9</v>
      </c>
      <c r="AC23" s="2">
        <v>3</v>
      </c>
    </row>
    <row r="24" spans="1:29" x14ac:dyDescent="0.25">
      <c r="A24" s="3">
        <v>5</v>
      </c>
      <c r="B24" s="2">
        <f>M83</f>
        <v>5</v>
      </c>
      <c r="C24" s="6">
        <f t="shared" si="1"/>
        <v>5</v>
      </c>
      <c r="D24" s="2">
        <v>5</v>
      </c>
      <c r="E24" s="1"/>
      <c r="F24" s="3">
        <v>5</v>
      </c>
      <c r="G24" s="2">
        <v>2</v>
      </c>
      <c r="H24" s="2">
        <v>12</v>
      </c>
      <c r="I24" s="2">
        <v>6</v>
      </c>
      <c r="J24" s="1"/>
      <c r="K24" s="3">
        <v>5</v>
      </c>
      <c r="L24" s="2">
        <v>3</v>
      </c>
      <c r="M24" s="2">
        <v>7</v>
      </c>
      <c r="N24" s="2">
        <v>1</v>
      </c>
      <c r="O24" s="1"/>
      <c r="P24" s="3">
        <v>5</v>
      </c>
      <c r="Q24" s="2">
        <v>4</v>
      </c>
      <c r="R24" s="2">
        <v>8</v>
      </c>
      <c r="S24" s="2">
        <v>2</v>
      </c>
      <c r="T24" s="1"/>
      <c r="U24" s="3">
        <v>5</v>
      </c>
      <c r="V24" s="2">
        <v>5</v>
      </c>
      <c r="W24" s="2">
        <v>9</v>
      </c>
      <c r="X24" s="2">
        <v>3</v>
      </c>
      <c r="Y24" s="1"/>
      <c r="Z24" s="3">
        <v>5</v>
      </c>
      <c r="AA24" s="2">
        <v>6</v>
      </c>
      <c r="AB24" s="2">
        <v>10</v>
      </c>
      <c r="AC24" s="2">
        <v>4</v>
      </c>
    </row>
    <row r="25" spans="1:29" x14ac:dyDescent="0.25">
      <c r="A25" s="3">
        <v>6</v>
      </c>
      <c r="B25" s="2">
        <f>M92</f>
        <v>4</v>
      </c>
      <c r="C25" s="6">
        <f t="shared" si="1"/>
        <v>6</v>
      </c>
      <c r="D25" s="2">
        <v>6</v>
      </c>
      <c r="E25" s="1"/>
      <c r="F25" s="3">
        <v>6</v>
      </c>
      <c r="G25" s="2">
        <v>2</v>
      </c>
      <c r="H25" s="2">
        <v>7</v>
      </c>
      <c r="I25" s="2">
        <v>1</v>
      </c>
      <c r="J25" s="1"/>
      <c r="K25" s="3">
        <v>6</v>
      </c>
      <c r="L25" s="2">
        <v>3</v>
      </c>
      <c r="M25" s="2">
        <v>8</v>
      </c>
      <c r="N25" s="2">
        <v>2</v>
      </c>
      <c r="O25" s="1"/>
      <c r="P25" s="3">
        <v>6</v>
      </c>
      <c r="Q25" s="2">
        <v>4</v>
      </c>
      <c r="R25" s="2">
        <v>9</v>
      </c>
      <c r="S25" s="2">
        <v>3</v>
      </c>
      <c r="T25" s="1"/>
      <c r="U25" s="3">
        <v>6</v>
      </c>
      <c r="V25" s="2">
        <v>5</v>
      </c>
      <c r="W25" s="2">
        <v>10</v>
      </c>
      <c r="X25" s="2">
        <v>4</v>
      </c>
      <c r="Y25" s="1"/>
      <c r="Z25" s="3">
        <v>6</v>
      </c>
      <c r="AA25" s="2">
        <v>6</v>
      </c>
      <c r="AB25" s="2">
        <v>11</v>
      </c>
      <c r="AC25" s="2">
        <v>5</v>
      </c>
    </row>
    <row r="28" spans="1:29" ht="21" x14ac:dyDescent="0.35">
      <c r="A28" s="8" t="s">
        <v>51</v>
      </c>
    </row>
    <row r="30" spans="1:29" x14ac:dyDescent="0.25">
      <c r="A30" s="9" t="s">
        <v>17</v>
      </c>
      <c r="B30" s="9" t="s">
        <v>4</v>
      </c>
      <c r="C30" s="9" t="s">
        <v>18</v>
      </c>
      <c r="D30" s="9" t="s">
        <v>19</v>
      </c>
      <c r="E30" s="9" t="s">
        <v>20</v>
      </c>
      <c r="F30" s="9" t="s">
        <v>21</v>
      </c>
      <c r="G30" s="9" t="s">
        <v>22</v>
      </c>
      <c r="H30" s="9" t="s">
        <v>23</v>
      </c>
      <c r="I30" s="9" t="s">
        <v>24</v>
      </c>
      <c r="J30" s="9" t="s">
        <v>25</v>
      </c>
      <c r="K30" s="10" t="s">
        <v>26</v>
      </c>
      <c r="L30" s="10" t="s">
        <v>27</v>
      </c>
      <c r="M30" s="9" t="s">
        <v>28</v>
      </c>
      <c r="N30" s="11" t="s">
        <v>29</v>
      </c>
      <c r="O30" s="12" t="s">
        <v>30</v>
      </c>
      <c r="P30" s="9" t="s">
        <v>31</v>
      </c>
    </row>
    <row r="31" spans="1:29" x14ac:dyDescent="0.25">
      <c r="A31" s="6">
        <v>1</v>
      </c>
      <c r="B31" s="6">
        <v>1</v>
      </c>
      <c r="C31" s="6" t="s">
        <v>2</v>
      </c>
      <c r="D31" s="6" t="str">
        <f>B4</f>
        <v>Tone&amp;Jerca</v>
      </c>
      <c r="E31" s="6" t="s">
        <v>3</v>
      </c>
      <c r="F31" s="6" t="str">
        <f>B5</f>
        <v>Tone&amp;Jerca</v>
      </c>
      <c r="G31" s="6" t="s">
        <v>32</v>
      </c>
      <c r="H31" s="6" t="s">
        <v>33</v>
      </c>
      <c r="I31" s="6" t="s">
        <v>34</v>
      </c>
      <c r="J31" s="6">
        <v>7</v>
      </c>
      <c r="K31" s="6">
        <v>100</v>
      </c>
      <c r="L31" s="6"/>
      <c r="M31" s="6">
        <f>M47</f>
        <v>5</v>
      </c>
      <c r="N31" s="6">
        <f>10-M31</f>
        <v>5</v>
      </c>
      <c r="O31" s="13">
        <f t="shared" ref="O31:O36" si="2">M31/12</f>
        <v>0.41666666666666669</v>
      </c>
      <c r="P31" s="13">
        <f>100%-O31</f>
        <v>0.58333333333333326</v>
      </c>
    </row>
    <row r="32" spans="1:29" x14ac:dyDescent="0.25">
      <c r="A32" s="6">
        <v>2</v>
      </c>
      <c r="B32" s="6">
        <v>1</v>
      </c>
      <c r="C32" s="6" t="s">
        <v>2</v>
      </c>
      <c r="D32" s="6" t="str">
        <f>B6</f>
        <v>Tone&amp;Jerca</v>
      </c>
      <c r="E32" s="6" t="s">
        <v>3</v>
      </c>
      <c r="F32" s="6" t="str">
        <f>B7</f>
        <v>Tone&amp;Jerca</v>
      </c>
      <c r="G32" s="6" t="s">
        <v>32</v>
      </c>
      <c r="H32" s="6" t="s">
        <v>33</v>
      </c>
      <c r="I32" s="6" t="s">
        <v>35</v>
      </c>
      <c r="J32" s="6">
        <v>7</v>
      </c>
      <c r="K32" s="6">
        <v>100</v>
      </c>
      <c r="L32" s="6"/>
      <c r="M32" s="6">
        <f>M56</f>
        <v>5</v>
      </c>
      <c r="N32" s="6">
        <f t="shared" ref="N32:N36" si="3">10-M32</f>
        <v>5</v>
      </c>
      <c r="O32" s="13">
        <f t="shared" si="2"/>
        <v>0.41666666666666669</v>
      </c>
      <c r="P32" s="13">
        <f t="shared" ref="P32:P36" si="4">100%-O32</f>
        <v>0.58333333333333326</v>
      </c>
    </row>
    <row r="33" spans="1:16" x14ac:dyDescent="0.25">
      <c r="A33" s="6">
        <v>3</v>
      </c>
      <c r="B33" s="6">
        <v>1</v>
      </c>
      <c r="C33" s="6" t="s">
        <v>2</v>
      </c>
      <c r="D33" s="6" t="str">
        <f>B8</f>
        <v>Tone&amp;Jerca</v>
      </c>
      <c r="E33" s="6" t="s">
        <v>3</v>
      </c>
      <c r="F33" s="6" t="str">
        <f>B8</f>
        <v>Tone&amp;Jerca</v>
      </c>
      <c r="G33" s="6" t="s">
        <v>36</v>
      </c>
      <c r="H33" s="6" t="s">
        <v>37</v>
      </c>
      <c r="I33" s="6" t="s">
        <v>38</v>
      </c>
      <c r="J33" s="6">
        <v>11</v>
      </c>
      <c r="K33" s="6">
        <v>450</v>
      </c>
      <c r="L33" s="6"/>
      <c r="M33" s="6">
        <f>M65</f>
        <v>5</v>
      </c>
      <c r="N33" s="6">
        <f t="shared" si="3"/>
        <v>5</v>
      </c>
      <c r="O33" s="13">
        <f t="shared" si="2"/>
        <v>0.41666666666666669</v>
      </c>
      <c r="P33" s="13">
        <f t="shared" si="4"/>
        <v>0.58333333333333326</v>
      </c>
    </row>
    <row r="34" spans="1:16" x14ac:dyDescent="0.25">
      <c r="A34" s="6">
        <v>4</v>
      </c>
      <c r="B34" s="6">
        <v>1</v>
      </c>
      <c r="C34" s="6" t="s">
        <v>2</v>
      </c>
      <c r="D34" s="6" t="str">
        <f>B10</f>
        <v>Tone&amp;Jerca</v>
      </c>
      <c r="E34" s="6" t="s">
        <v>3</v>
      </c>
      <c r="F34" s="6" t="str">
        <f>B11</f>
        <v>Tone&amp;Jerca</v>
      </c>
      <c r="G34" s="6" t="s">
        <v>32</v>
      </c>
      <c r="H34" s="6" t="s">
        <v>33</v>
      </c>
      <c r="I34" s="6" t="s">
        <v>39</v>
      </c>
      <c r="J34" s="6">
        <v>8</v>
      </c>
      <c r="K34" s="6">
        <v>50</v>
      </c>
      <c r="L34" s="6"/>
      <c r="M34" s="6">
        <f>M74</f>
        <v>5</v>
      </c>
      <c r="N34" s="6">
        <f t="shared" si="3"/>
        <v>5</v>
      </c>
      <c r="O34" s="13">
        <f t="shared" si="2"/>
        <v>0.41666666666666669</v>
      </c>
      <c r="P34" s="13">
        <f t="shared" si="4"/>
        <v>0.58333333333333326</v>
      </c>
    </row>
    <row r="35" spans="1:16" x14ac:dyDescent="0.25">
      <c r="A35" s="6">
        <v>5</v>
      </c>
      <c r="B35" s="6">
        <v>1</v>
      </c>
      <c r="C35" s="6" t="s">
        <v>2</v>
      </c>
      <c r="D35" s="6" t="str">
        <f>B12</f>
        <v>Tone&amp;Jerca</v>
      </c>
      <c r="E35" s="6" t="s">
        <v>3</v>
      </c>
      <c r="F35" s="6" t="str">
        <f>B13</f>
        <v>Tone&amp;Jerca</v>
      </c>
      <c r="G35" s="6" t="s">
        <v>40</v>
      </c>
      <c r="H35" s="6" t="s">
        <v>37</v>
      </c>
      <c r="I35" s="6" t="s">
        <v>41</v>
      </c>
      <c r="J35" s="6">
        <v>9</v>
      </c>
      <c r="K35" s="6">
        <v>140</v>
      </c>
      <c r="L35" s="6"/>
      <c r="M35" s="6">
        <f>M83</f>
        <v>5</v>
      </c>
      <c r="N35" s="6">
        <f t="shared" si="3"/>
        <v>5</v>
      </c>
      <c r="O35" s="13">
        <f t="shared" si="2"/>
        <v>0.41666666666666669</v>
      </c>
      <c r="P35" s="13">
        <f t="shared" si="4"/>
        <v>0.58333333333333326</v>
      </c>
    </row>
    <row r="36" spans="1:16" x14ac:dyDescent="0.25">
      <c r="A36" s="6">
        <v>6</v>
      </c>
      <c r="B36" s="6">
        <v>1</v>
      </c>
      <c r="C36" s="6" t="s">
        <v>2</v>
      </c>
      <c r="D36" s="6" t="str">
        <f>B14</f>
        <v>Tone&amp;Jerca</v>
      </c>
      <c r="E36" s="6" t="s">
        <v>3</v>
      </c>
      <c r="F36" s="6" t="str">
        <f>B15</f>
        <v>Tone&amp;Jerca</v>
      </c>
      <c r="G36" s="6" t="s">
        <v>40</v>
      </c>
      <c r="H36" s="6" t="s">
        <v>37</v>
      </c>
      <c r="I36" s="6" t="s">
        <v>42</v>
      </c>
      <c r="J36" s="6">
        <v>9</v>
      </c>
      <c r="K36" s="6">
        <v>140</v>
      </c>
      <c r="L36" s="6"/>
      <c r="M36" s="6">
        <f>M92</f>
        <v>4</v>
      </c>
      <c r="N36" s="6">
        <f t="shared" si="3"/>
        <v>6</v>
      </c>
      <c r="O36" s="13">
        <f t="shared" si="2"/>
        <v>0.33333333333333331</v>
      </c>
      <c r="P36" s="13">
        <f t="shared" si="4"/>
        <v>0.66666666666666674</v>
      </c>
    </row>
    <row r="37" spans="1:1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6" ht="23.25" x14ac:dyDescent="0.35">
      <c r="A38" s="14" t="s">
        <v>52</v>
      </c>
      <c r="B38" s="14"/>
      <c r="C38" s="14"/>
      <c r="D38" s="14"/>
      <c r="E38" s="14"/>
      <c r="F38" s="14"/>
    </row>
    <row r="40" spans="1:16" x14ac:dyDescent="0.25">
      <c r="A40" s="9" t="s">
        <v>43</v>
      </c>
      <c r="B40" s="9" t="s">
        <v>4</v>
      </c>
      <c r="C40" s="9" t="s">
        <v>18</v>
      </c>
      <c r="D40" s="9" t="s">
        <v>19</v>
      </c>
      <c r="E40" s="9" t="s">
        <v>20</v>
      </c>
      <c r="F40" s="9" t="s">
        <v>21</v>
      </c>
      <c r="G40" s="9" t="s">
        <v>22</v>
      </c>
      <c r="H40" s="9" t="s">
        <v>23</v>
      </c>
      <c r="I40" s="9" t="s">
        <v>24</v>
      </c>
      <c r="J40" s="9" t="s">
        <v>25</v>
      </c>
      <c r="K40" s="10" t="s">
        <v>26</v>
      </c>
      <c r="L40" s="10" t="s">
        <v>27</v>
      </c>
      <c r="M40" s="9" t="s">
        <v>44</v>
      </c>
    </row>
    <row r="41" spans="1:16" x14ac:dyDescent="0.25">
      <c r="A41" s="7">
        <v>1</v>
      </c>
      <c r="B41" s="7">
        <v>1</v>
      </c>
      <c r="C41" s="7" t="s">
        <v>2</v>
      </c>
      <c r="D41" s="7" t="str">
        <f t="shared" ref="D41:D46" si="5">D31</f>
        <v>Tone&amp;Jerca</v>
      </c>
      <c r="E41" s="7" t="s">
        <v>3</v>
      </c>
      <c r="F41" s="7" t="str">
        <f t="shared" ref="F41:F46" si="6">F31</f>
        <v>Tone&amp;Jerca</v>
      </c>
      <c r="G41" s="7" t="s">
        <v>32</v>
      </c>
      <c r="H41" s="7" t="s">
        <v>33</v>
      </c>
      <c r="I41" s="7" t="s">
        <v>34</v>
      </c>
      <c r="J41" s="7">
        <v>7</v>
      </c>
      <c r="K41" s="7">
        <v>100</v>
      </c>
      <c r="L41" s="7"/>
      <c r="M41" s="7" t="s">
        <v>45</v>
      </c>
    </row>
    <row r="42" spans="1:16" x14ac:dyDescent="0.25">
      <c r="A42" s="6">
        <v>2</v>
      </c>
      <c r="B42" s="6">
        <v>1</v>
      </c>
      <c r="C42" s="6" t="s">
        <v>2</v>
      </c>
      <c r="D42" s="6" t="str">
        <f t="shared" si="5"/>
        <v>Tone&amp;Jerca</v>
      </c>
      <c r="E42" s="6" t="s">
        <v>3</v>
      </c>
      <c r="F42" s="6" t="str">
        <f t="shared" si="6"/>
        <v>Tone&amp;Jerca</v>
      </c>
      <c r="G42" s="6" t="s">
        <v>32</v>
      </c>
      <c r="H42" s="6" t="s">
        <v>33</v>
      </c>
      <c r="I42" s="6" t="s">
        <v>35</v>
      </c>
      <c r="J42" s="6">
        <v>7</v>
      </c>
      <c r="K42" s="6">
        <v>100</v>
      </c>
      <c r="L42" s="6"/>
      <c r="M42" s="6">
        <f>IF($K$41&gt;K42, 2, IF(K41&lt;K42, 0, 1))</f>
        <v>1</v>
      </c>
    </row>
    <row r="43" spans="1:16" x14ac:dyDescent="0.25">
      <c r="A43" s="6">
        <v>3</v>
      </c>
      <c r="B43" s="6">
        <v>1</v>
      </c>
      <c r="C43" s="6" t="s">
        <v>2</v>
      </c>
      <c r="D43" s="6" t="str">
        <f t="shared" si="5"/>
        <v>Tone&amp;Jerca</v>
      </c>
      <c r="E43" s="6" t="s">
        <v>3</v>
      </c>
      <c r="F43" s="6" t="str">
        <f t="shared" si="6"/>
        <v>Tone&amp;Jerca</v>
      </c>
      <c r="G43" s="6" t="s">
        <v>36</v>
      </c>
      <c r="H43" s="6" t="s">
        <v>37</v>
      </c>
      <c r="I43" s="6" t="s">
        <v>38</v>
      </c>
      <c r="J43" s="6">
        <v>11</v>
      </c>
      <c r="K43" s="6">
        <v>100</v>
      </c>
      <c r="L43" s="6"/>
      <c r="M43" s="6">
        <f>IF($K$41&gt;K43, 2, IF($K$41&lt;K43, 0, 1))</f>
        <v>1</v>
      </c>
    </row>
    <row r="44" spans="1:16" x14ac:dyDescent="0.25">
      <c r="A44" s="6">
        <v>4</v>
      </c>
      <c r="B44" s="6">
        <v>1</v>
      </c>
      <c r="C44" s="6" t="s">
        <v>2</v>
      </c>
      <c r="D44" s="6" t="str">
        <f t="shared" si="5"/>
        <v>Tone&amp;Jerca</v>
      </c>
      <c r="E44" s="6" t="s">
        <v>3</v>
      </c>
      <c r="F44" s="6" t="str">
        <f t="shared" si="6"/>
        <v>Tone&amp;Jerca</v>
      </c>
      <c r="G44" s="6" t="s">
        <v>32</v>
      </c>
      <c r="H44" s="6" t="s">
        <v>33</v>
      </c>
      <c r="I44" s="6" t="s">
        <v>39</v>
      </c>
      <c r="J44" s="6">
        <v>8</v>
      </c>
      <c r="K44" s="6">
        <v>100</v>
      </c>
      <c r="L44" s="6"/>
      <c r="M44" s="6">
        <f>IF($K$41&gt;K44, 2, IF($K$41&lt;K44, 0, 1))</f>
        <v>1</v>
      </c>
    </row>
    <row r="45" spans="1:16" x14ac:dyDescent="0.25">
      <c r="A45" s="6">
        <v>5</v>
      </c>
      <c r="B45" s="6">
        <v>1</v>
      </c>
      <c r="C45" s="6" t="s">
        <v>2</v>
      </c>
      <c r="D45" s="6" t="str">
        <f t="shared" si="5"/>
        <v>Tone&amp;Jerca</v>
      </c>
      <c r="E45" s="6" t="s">
        <v>3</v>
      </c>
      <c r="F45" s="6" t="str">
        <f t="shared" si="6"/>
        <v>Tone&amp;Jerca</v>
      </c>
      <c r="G45" s="6" t="s">
        <v>40</v>
      </c>
      <c r="H45" s="6" t="s">
        <v>37</v>
      </c>
      <c r="I45" s="6" t="s">
        <v>41</v>
      </c>
      <c r="J45" s="6">
        <v>9</v>
      </c>
      <c r="K45" s="6">
        <v>100</v>
      </c>
      <c r="L45" s="6"/>
      <c r="M45" s="6">
        <f>IF($K$41&gt;K45, 2, IF($K$41&lt;K45, 0, 1))</f>
        <v>1</v>
      </c>
    </row>
    <row r="46" spans="1:16" x14ac:dyDescent="0.25">
      <c r="A46" s="6">
        <v>6</v>
      </c>
      <c r="B46" s="6">
        <v>1</v>
      </c>
      <c r="C46" s="6" t="s">
        <v>2</v>
      </c>
      <c r="D46" s="6" t="str">
        <f t="shared" si="5"/>
        <v>Tone&amp;Jerca</v>
      </c>
      <c r="E46" s="6" t="s">
        <v>3</v>
      </c>
      <c r="F46" s="6" t="str">
        <f t="shared" si="6"/>
        <v>Tone&amp;Jerca</v>
      </c>
      <c r="G46" s="6" t="s">
        <v>40</v>
      </c>
      <c r="H46" s="6" t="s">
        <v>37</v>
      </c>
      <c r="I46" s="6" t="s">
        <v>42</v>
      </c>
      <c r="J46" s="6">
        <v>9</v>
      </c>
      <c r="K46" s="6">
        <v>100</v>
      </c>
      <c r="L46" s="6"/>
      <c r="M46" s="6">
        <f>IF($K$41&gt;K46, 2, IF($K$41&lt;K46, 0, 1))</f>
        <v>1</v>
      </c>
    </row>
    <row r="47" spans="1:16" x14ac:dyDescent="0.25">
      <c r="L47" s="17" t="s">
        <v>46</v>
      </c>
      <c r="M47" s="18">
        <f>SUM(M42:M46)</f>
        <v>5</v>
      </c>
    </row>
    <row r="49" spans="1:13" x14ac:dyDescent="0.25">
      <c r="A49" s="9" t="s">
        <v>43</v>
      </c>
      <c r="B49" s="9" t="s">
        <v>4</v>
      </c>
      <c r="C49" s="9" t="s">
        <v>18</v>
      </c>
      <c r="D49" s="9" t="s">
        <v>19</v>
      </c>
      <c r="E49" s="9" t="s">
        <v>20</v>
      </c>
      <c r="F49" s="9" t="s">
        <v>21</v>
      </c>
      <c r="G49" s="9" t="s">
        <v>22</v>
      </c>
      <c r="H49" s="9" t="s">
        <v>23</v>
      </c>
      <c r="I49" s="9" t="s">
        <v>24</v>
      </c>
      <c r="J49" s="9" t="s">
        <v>25</v>
      </c>
      <c r="K49" s="10" t="s">
        <v>26</v>
      </c>
      <c r="L49" s="10" t="s">
        <v>27</v>
      </c>
      <c r="M49" s="9" t="s">
        <v>44</v>
      </c>
    </row>
    <row r="50" spans="1:13" x14ac:dyDescent="0.25">
      <c r="A50" s="6">
        <v>1</v>
      </c>
      <c r="B50" s="6">
        <v>1</v>
      </c>
      <c r="C50" s="6" t="str">
        <f t="shared" ref="C50:F55" si="7">C41</f>
        <v>NS</v>
      </c>
      <c r="D50" s="6" t="str">
        <f t="shared" si="7"/>
        <v>Tone&amp;Jerca</v>
      </c>
      <c r="E50" s="6" t="str">
        <f t="shared" si="7"/>
        <v>EW</v>
      </c>
      <c r="F50" s="6" t="str">
        <f t="shared" si="7"/>
        <v>Tone&amp;Jerca</v>
      </c>
      <c r="G50" s="6" t="s">
        <v>32</v>
      </c>
      <c r="H50" s="6" t="s">
        <v>33</v>
      </c>
      <c r="I50" s="6" t="s">
        <v>34</v>
      </c>
      <c r="J50" s="6">
        <v>7</v>
      </c>
      <c r="K50" s="6">
        <v>100</v>
      </c>
      <c r="L50" s="6"/>
      <c r="M50" s="6">
        <f>IF($K$51&gt;K50, 2, IF($K$51&lt;K50, 0, 1))</f>
        <v>1</v>
      </c>
    </row>
    <row r="51" spans="1:13" x14ac:dyDescent="0.25">
      <c r="A51" s="7">
        <v>2</v>
      </c>
      <c r="B51" s="7">
        <v>1</v>
      </c>
      <c r="C51" s="7" t="str">
        <f t="shared" si="7"/>
        <v>NS</v>
      </c>
      <c r="D51" s="7" t="str">
        <f t="shared" si="7"/>
        <v>Tone&amp;Jerca</v>
      </c>
      <c r="E51" s="7" t="str">
        <f t="shared" si="7"/>
        <v>EW</v>
      </c>
      <c r="F51" s="7" t="str">
        <f t="shared" si="7"/>
        <v>Tone&amp;Jerca</v>
      </c>
      <c r="G51" s="7" t="s">
        <v>32</v>
      </c>
      <c r="H51" s="7" t="s">
        <v>33</v>
      </c>
      <c r="I51" s="7" t="s">
        <v>35</v>
      </c>
      <c r="J51" s="7">
        <v>7</v>
      </c>
      <c r="K51" s="7">
        <v>100</v>
      </c>
      <c r="L51" s="7"/>
      <c r="M51" s="7" t="s">
        <v>45</v>
      </c>
    </row>
    <row r="52" spans="1:13" x14ac:dyDescent="0.25">
      <c r="A52" s="6">
        <v>3</v>
      </c>
      <c r="B52" s="6">
        <v>1</v>
      </c>
      <c r="C52" s="6" t="str">
        <f t="shared" si="7"/>
        <v>NS</v>
      </c>
      <c r="D52" s="6" t="str">
        <f t="shared" si="7"/>
        <v>Tone&amp;Jerca</v>
      </c>
      <c r="E52" s="6" t="str">
        <f t="shared" si="7"/>
        <v>EW</v>
      </c>
      <c r="F52" s="6" t="str">
        <f t="shared" si="7"/>
        <v>Tone&amp;Jerca</v>
      </c>
      <c r="G52" s="6" t="s">
        <v>36</v>
      </c>
      <c r="H52" s="6" t="s">
        <v>37</v>
      </c>
      <c r="I52" s="6" t="s">
        <v>38</v>
      </c>
      <c r="J52" s="6">
        <v>11</v>
      </c>
      <c r="K52" s="6">
        <v>100</v>
      </c>
      <c r="L52" s="6"/>
      <c r="M52" s="6">
        <f>IF($K$51&gt;K52, 2, IF($K$51&lt;K52, 0, 1))</f>
        <v>1</v>
      </c>
    </row>
    <row r="53" spans="1:13" x14ac:dyDescent="0.25">
      <c r="A53" s="6">
        <v>4</v>
      </c>
      <c r="B53" s="6">
        <v>1</v>
      </c>
      <c r="C53" s="6" t="str">
        <f t="shared" si="7"/>
        <v>NS</v>
      </c>
      <c r="D53" s="6" t="str">
        <f t="shared" si="7"/>
        <v>Tone&amp;Jerca</v>
      </c>
      <c r="E53" s="6" t="str">
        <f t="shared" si="7"/>
        <v>EW</v>
      </c>
      <c r="F53" s="6" t="str">
        <f t="shared" si="7"/>
        <v>Tone&amp;Jerca</v>
      </c>
      <c r="G53" s="6" t="s">
        <v>32</v>
      </c>
      <c r="H53" s="6" t="s">
        <v>33</v>
      </c>
      <c r="I53" s="6" t="s">
        <v>39</v>
      </c>
      <c r="J53" s="6">
        <v>8</v>
      </c>
      <c r="K53" s="6">
        <v>100</v>
      </c>
      <c r="L53" s="6"/>
      <c r="M53" s="6">
        <f t="shared" ref="M53:M55" si="8">IF($K$51&gt;K53, 2, IF($K$51&lt;K53, 0, 1))</f>
        <v>1</v>
      </c>
    </row>
    <row r="54" spans="1:13" x14ac:dyDescent="0.25">
      <c r="A54" s="6">
        <v>5</v>
      </c>
      <c r="B54" s="6">
        <v>1</v>
      </c>
      <c r="C54" s="6" t="str">
        <f t="shared" si="7"/>
        <v>NS</v>
      </c>
      <c r="D54" s="6" t="str">
        <f t="shared" si="7"/>
        <v>Tone&amp;Jerca</v>
      </c>
      <c r="E54" s="6" t="str">
        <f t="shared" si="7"/>
        <v>EW</v>
      </c>
      <c r="F54" s="6" t="str">
        <f t="shared" si="7"/>
        <v>Tone&amp;Jerca</v>
      </c>
      <c r="G54" s="6" t="s">
        <v>40</v>
      </c>
      <c r="H54" s="6" t="s">
        <v>37</v>
      </c>
      <c r="I54" s="6" t="s">
        <v>41</v>
      </c>
      <c r="J54" s="6">
        <v>9</v>
      </c>
      <c r="K54" s="6">
        <v>100</v>
      </c>
      <c r="L54" s="6"/>
      <c r="M54" s="6">
        <f t="shared" si="8"/>
        <v>1</v>
      </c>
    </row>
    <row r="55" spans="1:13" x14ac:dyDescent="0.25">
      <c r="A55" s="6">
        <v>6</v>
      </c>
      <c r="B55" s="6">
        <v>1</v>
      </c>
      <c r="C55" s="6" t="str">
        <f t="shared" si="7"/>
        <v>NS</v>
      </c>
      <c r="D55" s="6" t="str">
        <f t="shared" si="7"/>
        <v>Tone&amp;Jerca</v>
      </c>
      <c r="E55" s="6" t="str">
        <f t="shared" si="7"/>
        <v>EW</v>
      </c>
      <c r="F55" s="6" t="str">
        <f t="shared" si="7"/>
        <v>Tone&amp;Jerca</v>
      </c>
      <c r="G55" s="6" t="s">
        <v>40</v>
      </c>
      <c r="H55" s="6" t="s">
        <v>37</v>
      </c>
      <c r="I55" s="6" t="s">
        <v>42</v>
      </c>
      <c r="J55" s="6">
        <v>9</v>
      </c>
      <c r="K55" s="6">
        <v>100</v>
      </c>
      <c r="L55" s="6"/>
      <c r="M55" s="6">
        <f t="shared" si="8"/>
        <v>1</v>
      </c>
    </row>
    <row r="56" spans="1:13" x14ac:dyDescent="0.25">
      <c r="L56" s="17" t="s">
        <v>46</v>
      </c>
      <c r="M56" s="18">
        <f>SUM(M50:M55)</f>
        <v>5</v>
      </c>
    </row>
    <row r="58" spans="1:13" x14ac:dyDescent="0.25">
      <c r="A58" s="9" t="s">
        <v>43</v>
      </c>
      <c r="B58" s="9" t="s">
        <v>4</v>
      </c>
      <c r="C58" s="9" t="s">
        <v>18</v>
      </c>
      <c r="D58" s="9" t="s">
        <v>19</v>
      </c>
      <c r="E58" s="9" t="s">
        <v>20</v>
      </c>
      <c r="F58" s="9" t="s">
        <v>21</v>
      </c>
      <c r="G58" s="9" t="s">
        <v>22</v>
      </c>
      <c r="H58" s="9" t="s">
        <v>23</v>
      </c>
      <c r="I58" s="9" t="s">
        <v>24</v>
      </c>
      <c r="J58" s="9" t="s">
        <v>25</v>
      </c>
      <c r="K58" s="10" t="s">
        <v>26</v>
      </c>
      <c r="L58" s="10" t="s">
        <v>27</v>
      </c>
      <c r="M58" s="9" t="s">
        <v>44</v>
      </c>
    </row>
    <row r="59" spans="1:13" x14ac:dyDescent="0.25">
      <c r="A59" s="6">
        <v>1</v>
      </c>
      <c r="B59" s="6">
        <v>1</v>
      </c>
      <c r="C59" s="6" t="str">
        <f t="shared" ref="C59:F64" si="9">C41</f>
        <v>NS</v>
      </c>
      <c r="D59" s="6" t="str">
        <f t="shared" si="9"/>
        <v>Tone&amp;Jerca</v>
      </c>
      <c r="E59" s="6" t="str">
        <f t="shared" si="9"/>
        <v>EW</v>
      </c>
      <c r="F59" s="6" t="str">
        <f t="shared" si="9"/>
        <v>Tone&amp;Jerca</v>
      </c>
      <c r="G59" s="6" t="s">
        <v>32</v>
      </c>
      <c r="H59" s="6" t="s">
        <v>33</v>
      </c>
      <c r="I59" s="6" t="s">
        <v>34</v>
      </c>
      <c r="J59" s="6">
        <v>7</v>
      </c>
      <c r="K59" s="6">
        <v>450</v>
      </c>
      <c r="L59" s="6"/>
      <c r="M59" s="6">
        <f>IF($K$61&lt;K59, 2, IF($K$61&gt;K59, 0, 1))</f>
        <v>1</v>
      </c>
    </row>
    <row r="60" spans="1:13" x14ac:dyDescent="0.25">
      <c r="A60" s="6">
        <v>2</v>
      </c>
      <c r="B60" s="6">
        <v>1</v>
      </c>
      <c r="C60" s="6" t="str">
        <f t="shared" si="9"/>
        <v>NS</v>
      </c>
      <c r="D60" s="6" t="str">
        <f t="shared" si="9"/>
        <v>Tone&amp;Jerca</v>
      </c>
      <c r="E60" s="6" t="str">
        <f t="shared" si="9"/>
        <v>EW</v>
      </c>
      <c r="F60" s="6" t="str">
        <f t="shared" si="9"/>
        <v>Tone&amp;Jerca</v>
      </c>
      <c r="G60" s="6" t="s">
        <v>32</v>
      </c>
      <c r="H60" s="6" t="s">
        <v>33</v>
      </c>
      <c r="I60" s="6" t="s">
        <v>35</v>
      </c>
      <c r="J60" s="6">
        <v>7</v>
      </c>
      <c r="K60" s="6">
        <v>450</v>
      </c>
      <c r="L60" s="6"/>
      <c r="M60" s="6">
        <f>IF($K$61&lt;K60, 2, IF($K$61&gt;K60, 0, 1))</f>
        <v>1</v>
      </c>
    </row>
    <row r="61" spans="1:13" x14ac:dyDescent="0.25">
      <c r="A61" s="7">
        <v>3</v>
      </c>
      <c r="B61" s="7">
        <v>1</v>
      </c>
      <c r="C61" s="7" t="str">
        <f t="shared" si="9"/>
        <v>NS</v>
      </c>
      <c r="D61" s="7" t="str">
        <f t="shared" si="9"/>
        <v>Tone&amp;Jerca</v>
      </c>
      <c r="E61" s="7" t="str">
        <f t="shared" si="9"/>
        <v>EW</v>
      </c>
      <c r="F61" s="7" t="str">
        <f t="shared" si="9"/>
        <v>Tone&amp;Jerca</v>
      </c>
      <c r="G61" s="7" t="s">
        <v>36</v>
      </c>
      <c r="H61" s="7" t="s">
        <v>37</v>
      </c>
      <c r="I61" s="7" t="s">
        <v>38</v>
      </c>
      <c r="J61" s="7">
        <v>11</v>
      </c>
      <c r="K61" s="7">
        <v>450</v>
      </c>
      <c r="L61" s="7"/>
      <c r="M61" s="7" t="s">
        <v>45</v>
      </c>
    </row>
    <row r="62" spans="1:13" x14ac:dyDescent="0.25">
      <c r="A62" s="6">
        <v>4</v>
      </c>
      <c r="B62" s="6">
        <v>1</v>
      </c>
      <c r="C62" s="6" t="str">
        <f t="shared" si="9"/>
        <v>NS</v>
      </c>
      <c r="D62" s="6" t="str">
        <f t="shared" si="9"/>
        <v>Tone&amp;Jerca</v>
      </c>
      <c r="E62" s="6" t="str">
        <f t="shared" si="9"/>
        <v>EW</v>
      </c>
      <c r="F62" s="6" t="str">
        <f t="shared" si="9"/>
        <v>Tone&amp;Jerca</v>
      </c>
      <c r="G62" s="6" t="s">
        <v>32</v>
      </c>
      <c r="H62" s="6" t="s">
        <v>33</v>
      </c>
      <c r="I62" s="6" t="s">
        <v>39</v>
      </c>
      <c r="J62" s="6">
        <v>8</v>
      </c>
      <c r="K62" s="6">
        <v>450</v>
      </c>
      <c r="L62" s="6"/>
      <c r="M62" s="6">
        <f>IF($K$61&gt;K62, 2, IF($K$61&lt;K62, 0, 1))</f>
        <v>1</v>
      </c>
    </row>
    <row r="63" spans="1:13" x14ac:dyDescent="0.25">
      <c r="A63" s="6">
        <v>5</v>
      </c>
      <c r="B63" s="6">
        <v>1</v>
      </c>
      <c r="C63" s="6" t="str">
        <f t="shared" si="9"/>
        <v>NS</v>
      </c>
      <c r="D63" s="6" t="str">
        <f t="shared" si="9"/>
        <v>Tone&amp;Jerca</v>
      </c>
      <c r="E63" s="6" t="str">
        <f t="shared" si="9"/>
        <v>EW</v>
      </c>
      <c r="F63" s="6" t="str">
        <f t="shared" si="9"/>
        <v>Tone&amp;Jerca</v>
      </c>
      <c r="G63" s="6" t="s">
        <v>40</v>
      </c>
      <c r="H63" s="6" t="s">
        <v>37</v>
      </c>
      <c r="I63" s="6" t="s">
        <v>41</v>
      </c>
      <c r="J63" s="6">
        <v>9</v>
      </c>
      <c r="K63" s="6">
        <v>450</v>
      </c>
      <c r="L63" s="6"/>
      <c r="M63" s="6">
        <f>IF($K$61&lt;K63, 2, IF($K$61&gt;K63, 0, 1))</f>
        <v>1</v>
      </c>
    </row>
    <row r="64" spans="1:13" x14ac:dyDescent="0.25">
      <c r="A64" s="6">
        <v>6</v>
      </c>
      <c r="B64" s="6">
        <v>1</v>
      </c>
      <c r="C64" s="6" t="str">
        <f t="shared" si="9"/>
        <v>NS</v>
      </c>
      <c r="D64" s="6" t="str">
        <f t="shared" si="9"/>
        <v>Tone&amp;Jerca</v>
      </c>
      <c r="E64" s="6" t="str">
        <f t="shared" si="9"/>
        <v>EW</v>
      </c>
      <c r="F64" s="6" t="str">
        <f t="shared" si="9"/>
        <v>Tone&amp;Jerca</v>
      </c>
      <c r="G64" s="6" t="s">
        <v>40</v>
      </c>
      <c r="H64" s="6" t="s">
        <v>37</v>
      </c>
      <c r="I64" s="6" t="s">
        <v>42</v>
      </c>
      <c r="J64" s="6">
        <v>9</v>
      </c>
      <c r="K64" s="6">
        <v>450</v>
      </c>
      <c r="L64" s="6"/>
      <c r="M64" s="6">
        <f>IF($K$61&lt;K64, 2, IF($K$61&gt;K64, 0, 1))</f>
        <v>1</v>
      </c>
    </row>
    <row r="65" spans="1:13" x14ac:dyDescent="0.25">
      <c r="L65" s="17" t="s">
        <v>46</v>
      </c>
      <c r="M65" s="18">
        <f>SUM(M59:M64)</f>
        <v>5</v>
      </c>
    </row>
    <row r="67" spans="1:13" x14ac:dyDescent="0.25">
      <c r="A67" s="9" t="s">
        <v>43</v>
      </c>
      <c r="B67" s="9" t="s">
        <v>4</v>
      </c>
      <c r="C67" s="9" t="s">
        <v>18</v>
      </c>
      <c r="D67" s="9" t="s">
        <v>19</v>
      </c>
      <c r="E67" s="9" t="s">
        <v>20</v>
      </c>
      <c r="F67" s="9" t="s">
        <v>21</v>
      </c>
      <c r="G67" s="9" t="s">
        <v>22</v>
      </c>
      <c r="H67" s="9" t="s">
        <v>23</v>
      </c>
      <c r="I67" s="9" t="s">
        <v>24</v>
      </c>
      <c r="J67" s="9" t="s">
        <v>25</v>
      </c>
      <c r="K67" s="10" t="s">
        <v>26</v>
      </c>
      <c r="L67" s="10" t="s">
        <v>27</v>
      </c>
      <c r="M67" s="9" t="s">
        <v>44</v>
      </c>
    </row>
    <row r="68" spans="1:13" x14ac:dyDescent="0.25">
      <c r="A68" s="6">
        <v>1</v>
      </c>
      <c r="B68" s="6">
        <v>1</v>
      </c>
      <c r="C68" s="6" t="str">
        <f t="shared" ref="C68:F73" si="10">C41</f>
        <v>NS</v>
      </c>
      <c r="D68" s="6" t="str">
        <f t="shared" si="10"/>
        <v>Tone&amp;Jerca</v>
      </c>
      <c r="E68" s="6" t="str">
        <f t="shared" si="10"/>
        <v>EW</v>
      </c>
      <c r="F68" s="6" t="str">
        <f t="shared" si="10"/>
        <v>Tone&amp;Jerca</v>
      </c>
      <c r="G68" s="6" t="s">
        <v>32</v>
      </c>
      <c r="H68" s="6" t="s">
        <v>33</v>
      </c>
      <c r="I68" s="6" t="s">
        <v>34</v>
      </c>
      <c r="J68" s="6">
        <v>7</v>
      </c>
      <c r="K68" s="6">
        <v>50</v>
      </c>
      <c r="L68" s="6"/>
      <c r="M68" s="6">
        <f>IF($K$71&lt;K68, 2, IF($K$71&gt;K68, 0, 1))</f>
        <v>1</v>
      </c>
    </row>
    <row r="69" spans="1:13" x14ac:dyDescent="0.25">
      <c r="A69" s="6">
        <v>2</v>
      </c>
      <c r="B69" s="6">
        <v>1</v>
      </c>
      <c r="C69" s="6" t="str">
        <f t="shared" si="10"/>
        <v>NS</v>
      </c>
      <c r="D69" s="6" t="str">
        <f t="shared" si="10"/>
        <v>Tone&amp;Jerca</v>
      </c>
      <c r="E69" s="6" t="str">
        <f t="shared" si="10"/>
        <v>EW</v>
      </c>
      <c r="F69" s="6" t="str">
        <f t="shared" si="10"/>
        <v>Tone&amp;Jerca</v>
      </c>
      <c r="G69" s="6" t="s">
        <v>32</v>
      </c>
      <c r="H69" s="6" t="s">
        <v>33</v>
      </c>
      <c r="I69" s="6" t="s">
        <v>35</v>
      </c>
      <c r="J69" s="6">
        <v>7</v>
      </c>
      <c r="K69" s="6">
        <v>50</v>
      </c>
      <c r="L69" s="6"/>
      <c r="M69" s="6">
        <f t="shared" ref="M69:M70" si="11">IF($K$71&lt;K69, 2, IF($K$71&gt;K69, 0, 1))</f>
        <v>1</v>
      </c>
    </row>
    <row r="70" spans="1:13" x14ac:dyDescent="0.25">
      <c r="A70" s="16">
        <v>3</v>
      </c>
      <c r="B70" s="16">
        <v>1</v>
      </c>
      <c r="C70" s="16" t="str">
        <f t="shared" si="10"/>
        <v>NS</v>
      </c>
      <c r="D70" s="16" t="str">
        <f t="shared" si="10"/>
        <v>Tone&amp;Jerca</v>
      </c>
      <c r="E70" s="16" t="str">
        <f t="shared" si="10"/>
        <v>EW</v>
      </c>
      <c r="F70" s="16" t="str">
        <f t="shared" si="10"/>
        <v>Tone&amp;Jerca</v>
      </c>
      <c r="G70" s="16" t="s">
        <v>36</v>
      </c>
      <c r="H70" s="16" t="s">
        <v>37</v>
      </c>
      <c r="I70" s="16" t="s">
        <v>38</v>
      </c>
      <c r="J70" s="16">
        <v>11</v>
      </c>
      <c r="K70" s="16">
        <v>50</v>
      </c>
      <c r="L70" s="16"/>
      <c r="M70" s="6">
        <f t="shared" si="11"/>
        <v>1</v>
      </c>
    </row>
    <row r="71" spans="1:13" x14ac:dyDescent="0.25">
      <c r="A71" s="7">
        <v>4</v>
      </c>
      <c r="B71" s="7">
        <v>1</v>
      </c>
      <c r="C71" s="7" t="str">
        <f t="shared" si="10"/>
        <v>NS</v>
      </c>
      <c r="D71" s="7" t="str">
        <f t="shared" si="10"/>
        <v>Tone&amp;Jerca</v>
      </c>
      <c r="E71" s="7" t="str">
        <f t="shared" si="10"/>
        <v>EW</v>
      </c>
      <c r="F71" s="7" t="str">
        <f t="shared" si="10"/>
        <v>Tone&amp;Jerca</v>
      </c>
      <c r="G71" s="7" t="s">
        <v>32</v>
      </c>
      <c r="H71" s="7" t="s">
        <v>33</v>
      </c>
      <c r="I71" s="7" t="s">
        <v>39</v>
      </c>
      <c r="J71" s="7">
        <v>8</v>
      </c>
      <c r="K71" s="7">
        <v>50</v>
      </c>
      <c r="L71" s="7"/>
      <c r="M71" s="7" t="s">
        <v>45</v>
      </c>
    </row>
    <row r="72" spans="1:13" x14ac:dyDescent="0.25">
      <c r="A72" s="6">
        <v>5</v>
      </c>
      <c r="B72" s="6">
        <v>1</v>
      </c>
      <c r="C72" s="6" t="str">
        <f t="shared" si="10"/>
        <v>NS</v>
      </c>
      <c r="D72" s="6" t="str">
        <f t="shared" si="10"/>
        <v>Tone&amp;Jerca</v>
      </c>
      <c r="E72" s="6" t="str">
        <f t="shared" si="10"/>
        <v>EW</v>
      </c>
      <c r="F72" s="6" t="str">
        <f t="shared" si="10"/>
        <v>Tone&amp;Jerca</v>
      </c>
      <c r="G72" s="6" t="s">
        <v>40</v>
      </c>
      <c r="H72" s="6" t="s">
        <v>37</v>
      </c>
      <c r="I72" s="6" t="s">
        <v>41</v>
      </c>
      <c r="J72" s="6">
        <v>9</v>
      </c>
      <c r="K72" s="6">
        <v>50</v>
      </c>
      <c r="L72" s="6"/>
      <c r="M72" s="6">
        <f>IF($K$71&lt;K72, 2, IF($K$71&gt;K72, 0, 1))</f>
        <v>1</v>
      </c>
    </row>
    <row r="73" spans="1:13" x14ac:dyDescent="0.25">
      <c r="A73" s="6">
        <v>6</v>
      </c>
      <c r="B73" s="6">
        <v>1</v>
      </c>
      <c r="C73" s="6" t="str">
        <f t="shared" si="10"/>
        <v>NS</v>
      </c>
      <c r="D73" s="6" t="str">
        <f t="shared" si="10"/>
        <v>Tone&amp;Jerca</v>
      </c>
      <c r="E73" s="6" t="str">
        <f t="shared" si="10"/>
        <v>EW</v>
      </c>
      <c r="F73" s="6" t="str">
        <f t="shared" si="10"/>
        <v>Tone&amp;Jerca</v>
      </c>
      <c r="G73" s="6" t="s">
        <v>40</v>
      </c>
      <c r="H73" s="6" t="s">
        <v>37</v>
      </c>
      <c r="I73" s="6" t="s">
        <v>42</v>
      </c>
      <c r="J73" s="6">
        <v>9</v>
      </c>
      <c r="K73" s="6">
        <v>50</v>
      </c>
      <c r="L73" s="6"/>
      <c r="M73" s="6">
        <f>IF($K$71&lt;K73, 2, IF($K$71&gt;K73, 0, 1))</f>
        <v>1</v>
      </c>
    </row>
    <row r="74" spans="1:13" x14ac:dyDescent="0.25">
      <c r="L74" s="17" t="s">
        <v>46</v>
      </c>
      <c r="M74" s="18">
        <f>SUM(M68:M73)</f>
        <v>5</v>
      </c>
    </row>
    <row r="76" spans="1:13" x14ac:dyDescent="0.25">
      <c r="A76" s="9" t="s">
        <v>43</v>
      </c>
      <c r="B76" s="9" t="s">
        <v>4</v>
      </c>
      <c r="C76" s="9" t="s">
        <v>18</v>
      </c>
      <c r="D76" s="9" t="s">
        <v>19</v>
      </c>
      <c r="E76" s="9" t="s">
        <v>20</v>
      </c>
      <c r="F76" s="9" t="s">
        <v>21</v>
      </c>
      <c r="G76" s="9" t="s">
        <v>22</v>
      </c>
      <c r="H76" s="9" t="s">
        <v>23</v>
      </c>
      <c r="I76" s="9" t="s">
        <v>24</v>
      </c>
      <c r="J76" s="9" t="s">
        <v>25</v>
      </c>
      <c r="K76" s="10" t="s">
        <v>26</v>
      </c>
      <c r="L76" s="10" t="s">
        <v>27</v>
      </c>
      <c r="M76" s="9" t="s">
        <v>44</v>
      </c>
    </row>
    <row r="77" spans="1:13" x14ac:dyDescent="0.25">
      <c r="A77" s="6">
        <v>1</v>
      </c>
      <c r="B77" s="6">
        <v>1</v>
      </c>
      <c r="C77" s="6" t="str">
        <f t="shared" ref="C77:F82" si="12">C41</f>
        <v>NS</v>
      </c>
      <c r="D77" s="6" t="str">
        <f t="shared" si="12"/>
        <v>Tone&amp;Jerca</v>
      </c>
      <c r="E77" s="6" t="str">
        <f t="shared" si="12"/>
        <v>EW</v>
      </c>
      <c r="F77" s="6" t="str">
        <f t="shared" si="12"/>
        <v>Tone&amp;Jerca</v>
      </c>
      <c r="G77" s="6" t="s">
        <v>32</v>
      </c>
      <c r="H77" s="6" t="s">
        <v>33</v>
      </c>
      <c r="I77" s="6" t="s">
        <v>34</v>
      </c>
      <c r="J77" s="6">
        <v>7</v>
      </c>
      <c r="K77" s="6">
        <v>140</v>
      </c>
      <c r="L77" s="6"/>
      <c r="M77" s="6">
        <f>IF($K$81&lt;K77, 2, IF($K$81&gt;K77, 0, 1))</f>
        <v>1</v>
      </c>
    </row>
    <row r="78" spans="1:13" x14ac:dyDescent="0.25">
      <c r="A78" s="6">
        <v>2</v>
      </c>
      <c r="B78" s="6">
        <v>1</v>
      </c>
      <c r="C78" s="6" t="str">
        <f t="shared" si="12"/>
        <v>NS</v>
      </c>
      <c r="D78" s="6" t="str">
        <f t="shared" si="12"/>
        <v>Tone&amp;Jerca</v>
      </c>
      <c r="E78" s="6" t="str">
        <f t="shared" si="12"/>
        <v>EW</v>
      </c>
      <c r="F78" s="6" t="str">
        <f t="shared" si="12"/>
        <v>Tone&amp;Jerca</v>
      </c>
      <c r="G78" s="6" t="s">
        <v>32</v>
      </c>
      <c r="H78" s="6" t="s">
        <v>33</v>
      </c>
      <c r="I78" s="6" t="s">
        <v>35</v>
      </c>
      <c r="J78" s="6">
        <v>7</v>
      </c>
      <c r="K78" s="6">
        <v>140</v>
      </c>
      <c r="L78" s="6"/>
      <c r="M78" s="6">
        <f>IF($K$81&lt;K78, 2, IF($K$81&gt;K78, 0, 1))</f>
        <v>1</v>
      </c>
    </row>
    <row r="79" spans="1:13" x14ac:dyDescent="0.25">
      <c r="A79" s="16">
        <v>3</v>
      </c>
      <c r="B79" s="16">
        <v>1</v>
      </c>
      <c r="C79" s="16" t="str">
        <f t="shared" si="12"/>
        <v>NS</v>
      </c>
      <c r="D79" s="16" t="str">
        <f t="shared" si="12"/>
        <v>Tone&amp;Jerca</v>
      </c>
      <c r="E79" s="16" t="str">
        <f t="shared" si="12"/>
        <v>EW</v>
      </c>
      <c r="F79" s="16" t="str">
        <f t="shared" si="12"/>
        <v>Tone&amp;Jerca</v>
      </c>
      <c r="G79" s="16" t="s">
        <v>36</v>
      </c>
      <c r="H79" s="16" t="s">
        <v>37</v>
      </c>
      <c r="I79" s="16" t="s">
        <v>38</v>
      </c>
      <c r="J79" s="16">
        <v>11</v>
      </c>
      <c r="K79" s="6">
        <v>140</v>
      </c>
      <c r="L79" s="16"/>
      <c r="M79" s="6">
        <f>IF($K$81&lt;K79, 2, IF($K$81&gt;K79, 0, 1))</f>
        <v>1</v>
      </c>
    </row>
    <row r="80" spans="1:13" x14ac:dyDescent="0.25">
      <c r="A80" s="6">
        <v>4</v>
      </c>
      <c r="B80" s="6">
        <v>1</v>
      </c>
      <c r="C80" s="6" t="str">
        <f t="shared" si="12"/>
        <v>NS</v>
      </c>
      <c r="D80" s="6" t="str">
        <f t="shared" si="12"/>
        <v>Tone&amp;Jerca</v>
      </c>
      <c r="E80" s="6" t="str">
        <f t="shared" si="12"/>
        <v>EW</v>
      </c>
      <c r="F80" s="6" t="str">
        <f t="shared" si="12"/>
        <v>Tone&amp;Jerca</v>
      </c>
      <c r="G80" s="6" t="s">
        <v>32</v>
      </c>
      <c r="H80" s="6" t="s">
        <v>33</v>
      </c>
      <c r="I80" s="6" t="s">
        <v>39</v>
      </c>
      <c r="J80" s="6">
        <v>8</v>
      </c>
      <c r="K80" s="6">
        <v>140</v>
      </c>
      <c r="L80" s="6"/>
      <c r="M80" s="6">
        <f>IF($K$81&lt;K80, 2, IF($K$81&gt;K80, 0, 1))</f>
        <v>1</v>
      </c>
    </row>
    <row r="81" spans="1:16" x14ac:dyDescent="0.25">
      <c r="A81" s="7">
        <v>5</v>
      </c>
      <c r="B81" s="7">
        <v>1</v>
      </c>
      <c r="C81" s="7" t="str">
        <f t="shared" si="12"/>
        <v>NS</v>
      </c>
      <c r="D81" s="7" t="str">
        <f t="shared" si="12"/>
        <v>Tone&amp;Jerca</v>
      </c>
      <c r="E81" s="7" t="str">
        <f t="shared" si="12"/>
        <v>EW</v>
      </c>
      <c r="F81" s="7" t="str">
        <f t="shared" si="12"/>
        <v>Tone&amp;Jerca</v>
      </c>
      <c r="G81" s="7" t="s">
        <v>40</v>
      </c>
      <c r="H81" s="7" t="s">
        <v>37</v>
      </c>
      <c r="I81" s="7" t="s">
        <v>41</v>
      </c>
      <c r="J81" s="7">
        <v>9</v>
      </c>
      <c r="K81" s="7">
        <v>140</v>
      </c>
      <c r="L81" s="7"/>
      <c r="M81" s="7" t="s">
        <v>45</v>
      </c>
    </row>
    <row r="82" spans="1:16" x14ac:dyDescent="0.25">
      <c r="A82" s="6">
        <v>6</v>
      </c>
      <c r="B82" s="6">
        <v>1</v>
      </c>
      <c r="C82" s="6" t="str">
        <f t="shared" si="12"/>
        <v>NS</v>
      </c>
      <c r="D82" s="6" t="str">
        <f t="shared" si="12"/>
        <v>Tone&amp;Jerca</v>
      </c>
      <c r="E82" s="6" t="str">
        <f t="shared" si="12"/>
        <v>EW</v>
      </c>
      <c r="F82" s="6" t="str">
        <f t="shared" si="12"/>
        <v>Tone&amp;Jerca</v>
      </c>
      <c r="G82" s="6" t="s">
        <v>40</v>
      </c>
      <c r="H82" s="6" t="s">
        <v>37</v>
      </c>
      <c r="I82" s="6" t="s">
        <v>42</v>
      </c>
      <c r="J82" s="6">
        <v>9</v>
      </c>
      <c r="K82" s="6">
        <v>140</v>
      </c>
      <c r="L82" s="6"/>
      <c r="M82" s="6">
        <f>IF($K$81&lt;K82, 2, IF($K$81&gt;K82, 0, 1))</f>
        <v>1</v>
      </c>
    </row>
    <row r="83" spans="1:16" x14ac:dyDescent="0.25">
      <c r="L83" s="17" t="s">
        <v>46</v>
      </c>
      <c r="M83" s="18">
        <f>SUM(M77:M82)</f>
        <v>5</v>
      </c>
    </row>
    <row r="85" spans="1:16" x14ac:dyDescent="0.25">
      <c r="A85" s="9" t="s">
        <v>43</v>
      </c>
      <c r="B85" s="9" t="s">
        <v>4</v>
      </c>
      <c r="C85" s="9" t="s">
        <v>18</v>
      </c>
      <c r="D85" s="9" t="s">
        <v>19</v>
      </c>
      <c r="E85" s="9" t="s">
        <v>20</v>
      </c>
      <c r="F85" s="9" t="s">
        <v>21</v>
      </c>
      <c r="G85" s="9" t="s">
        <v>22</v>
      </c>
      <c r="H85" s="9" t="s">
        <v>23</v>
      </c>
      <c r="I85" s="9" t="s">
        <v>24</v>
      </c>
      <c r="J85" s="9" t="s">
        <v>25</v>
      </c>
      <c r="K85" s="10" t="s">
        <v>26</v>
      </c>
      <c r="L85" s="10" t="s">
        <v>27</v>
      </c>
      <c r="M85" s="9" t="s">
        <v>44</v>
      </c>
    </row>
    <row r="86" spans="1:16" x14ac:dyDescent="0.25">
      <c r="A86" s="6">
        <v>1</v>
      </c>
      <c r="B86" s="6">
        <v>1</v>
      </c>
      <c r="C86" s="6" t="str">
        <f t="shared" ref="C86:F91" si="13">C41</f>
        <v>NS</v>
      </c>
      <c r="D86" s="6" t="str">
        <f t="shared" si="13"/>
        <v>Tone&amp;Jerca</v>
      </c>
      <c r="E86" s="6" t="str">
        <f t="shared" si="13"/>
        <v>EW</v>
      </c>
      <c r="F86" s="6" t="str">
        <f t="shared" si="13"/>
        <v>Tone&amp;Jerca</v>
      </c>
      <c r="G86" s="6" t="s">
        <v>32</v>
      </c>
      <c r="H86" s="6" t="s">
        <v>33</v>
      </c>
      <c r="I86" s="6" t="s">
        <v>34</v>
      </c>
      <c r="J86" s="6">
        <v>7</v>
      </c>
      <c r="K86" s="6">
        <v>140</v>
      </c>
      <c r="L86" s="6"/>
      <c r="M86" s="6">
        <f>IF($K$91&lt;K86, 2, IF($K$91&gt;K86, 0, 1))</f>
        <v>1</v>
      </c>
    </row>
    <row r="87" spans="1:16" x14ac:dyDescent="0.25">
      <c r="A87" s="6">
        <v>2</v>
      </c>
      <c r="B87" s="6">
        <v>1</v>
      </c>
      <c r="C87" s="6" t="str">
        <f t="shared" si="13"/>
        <v>NS</v>
      </c>
      <c r="D87" s="6" t="str">
        <f t="shared" si="13"/>
        <v>Tone&amp;Jerca</v>
      </c>
      <c r="E87" s="6" t="str">
        <f t="shared" si="13"/>
        <v>EW</v>
      </c>
      <c r="F87" s="6" t="str">
        <f t="shared" si="13"/>
        <v>Tone&amp;Jerca</v>
      </c>
      <c r="G87" s="6" t="s">
        <v>32</v>
      </c>
      <c r="H87" s="6" t="s">
        <v>33</v>
      </c>
      <c r="I87" s="6" t="s">
        <v>35</v>
      </c>
      <c r="J87" s="6">
        <v>7</v>
      </c>
      <c r="K87" s="6">
        <v>140</v>
      </c>
      <c r="L87" s="6"/>
      <c r="M87" s="6">
        <f>IF($K$91&lt;K87, 2, IF($K$91&gt;K87, 0, 1))</f>
        <v>1</v>
      </c>
    </row>
    <row r="88" spans="1:16" x14ac:dyDescent="0.25">
      <c r="A88" s="16">
        <v>3</v>
      </c>
      <c r="B88" s="16">
        <v>1</v>
      </c>
      <c r="C88" s="16" t="str">
        <f t="shared" si="13"/>
        <v>NS</v>
      </c>
      <c r="D88" s="16" t="str">
        <f t="shared" si="13"/>
        <v>Tone&amp;Jerca</v>
      </c>
      <c r="E88" s="16" t="str">
        <f t="shared" si="13"/>
        <v>EW</v>
      </c>
      <c r="F88" s="16" t="str">
        <f t="shared" si="13"/>
        <v>Tone&amp;Jerca</v>
      </c>
      <c r="G88" s="16" t="s">
        <v>36</v>
      </c>
      <c r="H88" s="16" t="s">
        <v>37</v>
      </c>
      <c r="I88" s="16" t="s">
        <v>38</v>
      </c>
      <c r="J88" s="16">
        <v>11</v>
      </c>
      <c r="K88" s="6">
        <v>140</v>
      </c>
      <c r="L88" s="16"/>
      <c r="M88" s="6">
        <f>IF($K$91&lt;K88, 2, IF($K$91&gt;K88, 0, 1))</f>
        <v>1</v>
      </c>
    </row>
    <row r="89" spans="1:16" x14ac:dyDescent="0.25">
      <c r="A89" s="6">
        <v>4</v>
      </c>
      <c r="B89" s="6">
        <v>1</v>
      </c>
      <c r="C89" s="6" t="str">
        <f t="shared" si="13"/>
        <v>NS</v>
      </c>
      <c r="D89" s="6" t="str">
        <f t="shared" si="13"/>
        <v>Tone&amp;Jerca</v>
      </c>
      <c r="E89" s="6" t="str">
        <f t="shared" si="13"/>
        <v>EW</v>
      </c>
      <c r="F89" s="6" t="str">
        <f t="shared" si="13"/>
        <v>Tone&amp;Jerca</v>
      </c>
      <c r="G89" s="6" t="s">
        <v>32</v>
      </c>
      <c r="H89" s="6" t="s">
        <v>33</v>
      </c>
      <c r="I89" s="6" t="s">
        <v>39</v>
      </c>
      <c r="J89" s="6">
        <v>8</v>
      </c>
      <c r="K89" s="6">
        <v>140</v>
      </c>
      <c r="L89" s="6"/>
      <c r="M89" s="6">
        <f>IF($K$91&gt;K89, 2, IF($K$91&lt;K89, 0, 1))</f>
        <v>1</v>
      </c>
    </row>
    <row r="90" spans="1:16" x14ac:dyDescent="0.25">
      <c r="A90" s="16">
        <v>5</v>
      </c>
      <c r="B90" s="16">
        <v>1</v>
      </c>
      <c r="C90" s="16" t="str">
        <f t="shared" si="13"/>
        <v>NS</v>
      </c>
      <c r="D90" s="16" t="str">
        <f t="shared" si="13"/>
        <v>Tone&amp;Jerca</v>
      </c>
      <c r="E90" s="16" t="str">
        <f t="shared" si="13"/>
        <v>EW</v>
      </c>
      <c r="F90" s="16" t="str">
        <f t="shared" si="13"/>
        <v>Tone&amp;Jerca</v>
      </c>
      <c r="G90" s="16" t="s">
        <v>40</v>
      </c>
      <c r="H90" s="16" t="s">
        <v>37</v>
      </c>
      <c r="I90" s="16" t="s">
        <v>41</v>
      </c>
      <c r="J90" s="16">
        <v>9</v>
      </c>
      <c r="K90" s="6">
        <v>50</v>
      </c>
      <c r="L90" s="16"/>
      <c r="M90" s="6">
        <f>IF($K$91&lt;K90, 2, IF($K$91&gt;K90, 0, 1))</f>
        <v>0</v>
      </c>
    </row>
    <row r="91" spans="1:16" x14ac:dyDescent="0.25">
      <c r="A91" s="7">
        <v>6</v>
      </c>
      <c r="B91" s="7">
        <v>1</v>
      </c>
      <c r="C91" s="7" t="str">
        <f t="shared" si="13"/>
        <v>NS</v>
      </c>
      <c r="D91" s="7" t="str">
        <f t="shared" si="13"/>
        <v>Tone&amp;Jerca</v>
      </c>
      <c r="E91" s="7" t="str">
        <f t="shared" si="13"/>
        <v>EW</v>
      </c>
      <c r="F91" s="7" t="str">
        <f t="shared" si="13"/>
        <v>Tone&amp;Jerca</v>
      </c>
      <c r="G91" s="7" t="s">
        <v>40</v>
      </c>
      <c r="H91" s="7" t="s">
        <v>37</v>
      </c>
      <c r="I91" s="7" t="s">
        <v>42</v>
      </c>
      <c r="J91" s="7">
        <v>9</v>
      </c>
      <c r="K91" s="7">
        <v>140</v>
      </c>
      <c r="L91" s="7"/>
      <c r="M91" s="7" t="s">
        <v>45</v>
      </c>
    </row>
    <row r="92" spans="1:16" x14ac:dyDescent="0.25">
      <c r="L92" s="17" t="s">
        <v>46</v>
      </c>
      <c r="M92" s="18">
        <f>SUM(M86:M91)</f>
        <v>4</v>
      </c>
    </row>
    <row r="94" spans="1:16" ht="21" x14ac:dyDescent="0.35">
      <c r="A94" s="8" t="s">
        <v>53</v>
      </c>
    </row>
    <row r="96" spans="1:16" x14ac:dyDescent="0.25">
      <c r="A96" s="9" t="s">
        <v>17</v>
      </c>
      <c r="B96" s="9" t="s">
        <v>4</v>
      </c>
      <c r="C96" s="9" t="s">
        <v>18</v>
      </c>
      <c r="D96" s="9" t="s">
        <v>19</v>
      </c>
      <c r="E96" s="9" t="s">
        <v>20</v>
      </c>
      <c r="F96" s="9" t="s">
        <v>21</v>
      </c>
      <c r="G96" s="9" t="s">
        <v>22</v>
      </c>
      <c r="H96" s="9" t="s">
        <v>23</v>
      </c>
      <c r="I96" s="9" t="s">
        <v>24</v>
      </c>
      <c r="J96" s="9" t="s">
        <v>25</v>
      </c>
      <c r="K96" s="10" t="s">
        <v>26</v>
      </c>
      <c r="L96" s="10" t="s">
        <v>27</v>
      </c>
      <c r="M96" s="9" t="s">
        <v>28</v>
      </c>
      <c r="N96" s="11" t="s">
        <v>29</v>
      </c>
      <c r="O96" s="12" t="s">
        <v>30</v>
      </c>
      <c r="P96" s="9" t="s">
        <v>31</v>
      </c>
    </row>
    <row r="97" spans="1:16" x14ac:dyDescent="0.25">
      <c r="A97" s="6">
        <v>1</v>
      </c>
      <c r="B97" s="6">
        <v>2</v>
      </c>
      <c r="C97" s="6" t="s">
        <v>2</v>
      </c>
      <c r="D97" s="6">
        <f>B70</f>
        <v>1</v>
      </c>
      <c r="E97" s="6" t="s">
        <v>3</v>
      </c>
      <c r="F97" s="6">
        <f>B71</f>
        <v>1</v>
      </c>
      <c r="G97" s="6" t="s">
        <v>32</v>
      </c>
      <c r="H97" s="6" t="s">
        <v>33</v>
      </c>
      <c r="I97" s="6" t="s">
        <v>34</v>
      </c>
      <c r="J97" s="6">
        <v>7</v>
      </c>
      <c r="K97" s="6">
        <v>100</v>
      </c>
      <c r="L97" s="6"/>
      <c r="M97" s="6">
        <f>M113</f>
        <v>5</v>
      </c>
      <c r="N97" s="6">
        <f>10-M97</f>
        <v>5</v>
      </c>
      <c r="O97" s="13">
        <f t="shared" ref="O97:O102" si="14">M97/12</f>
        <v>0.41666666666666669</v>
      </c>
      <c r="P97" s="13">
        <f>100%-O97</f>
        <v>0.58333333333333326</v>
      </c>
    </row>
    <row r="98" spans="1:16" x14ac:dyDescent="0.25">
      <c r="A98" s="6">
        <v>2</v>
      </c>
      <c r="B98" s="6">
        <v>2</v>
      </c>
      <c r="C98" s="6" t="s">
        <v>2</v>
      </c>
      <c r="D98" s="6">
        <f>B72</f>
        <v>1</v>
      </c>
      <c r="E98" s="6" t="s">
        <v>3</v>
      </c>
      <c r="F98" s="6">
        <f>B73</f>
        <v>1</v>
      </c>
      <c r="G98" s="6" t="s">
        <v>32</v>
      </c>
      <c r="H98" s="6" t="s">
        <v>33</v>
      </c>
      <c r="I98" s="6" t="s">
        <v>35</v>
      </c>
      <c r="J98" s="6">
        <v>7</v>
      </c>
      <c r="K98" s="6">
        <v>100</v>
      </c>
      <c r="L98" s="6"/>
      <c r="M98" s="6">
        <f>M122</f>
        <v>5</v>
      </c>
      <c r="N98" s="6">
        <f t="shared" ref="N98:N102" si="15">10-M98</f>
        <v>5</v>
      </c>
      <c r="O98" s="13">
        <f t="shared" si="14"/>
        <v>0.41666666666666669</v>
      </c>
      <c r="P98" s="13">
        <f t="shared" ref="P98:P102" si="16">100%-O98</f>
        <v>0.58333333333333326</v>
      </c>
    </row>
    <row r="99" spans="1:16" x14ac:dyDescent="0.25">
      <c r="A99" s="6">
        <v>3</v>
      </c>
      <c r="B99" s="6">
        <v>2</v>
      </c>
      <c r="C99" s="6" t="s">
        <v>2</v>
      </c>
      <c r="D99" s="6">
        <f>B74</f>
        <v>0</v>
      </c>
      <c r="E99" s="6" t="s">
        <v>3</v>
      </c>
      <c r="F99" s="6">
        <f>B74</f>
        <v>0</v>
      </c>
      <c r="G99" s="6" t="s">
        <v>36</v>
      </c>
      <c r="H99" s="6" t="s">
        <v>37</v>
      </c>
      <c r="I99" s="6" t="s">
        <v>38</v>
      </c>
      <c r="J99" s="6">
        <v>11</v>
      </c>
      <c r="K99" s="6">
        <v>450</v>
      </c>
      <c r="L99" s="6"/>
      <c r="M99" s="6">
        <f>M131</f>
        <v>5</v>
      </c>
      <c r="N99" s="6">
        <f t="shared" si="15"/>
        <v>5</v>
      </c>
      <c r="O99" s="13">
        <f t="shared" si="14"/>
        <v>0.41666666666666669</v>
      </c>
      <c r="P99" s="13">
        <f t="shared" si="16"/>
        <v>0.58333333333333326</v>
      </c>
    </row>
    <row r="100" spans="1:16" x14ac:dyDescent="0.25">
      <c r="A100" s="6">
        <v>4</v>
      </c>
      <c r="B100" s="6">
        <v>2</v>
      </c>
      <c r="C100" s="6" t="s">
        <v>2</v>
      </c>
      <c r="D100" s="6" t="str">
        <f>B76</f>
        <v>Board</v>
      </c>
      <c r="E100" s="6" t="s">
        <v>3</v>
      </c>
      <c r="F100" s="6">
        <f>B77</f>
        <v>1</v>
      </c>
      <c r="G100" s="6" t="s">
        <v>32</v>
      </c>
      <c r="H100" s="6" t="s">
        <v>33</v>
      </c>
      <c r="I100" s="6" t="s">
        <v>39</v>
      </c>
      <c r="J100" s="6">
        <v>8</v>
      </c>
      <c r="K100" s="6">
        <v>50</v>
      </c>
      <c r="L100" s="6"/>
      <c r="M100" s="6">
        <f>M140</f>
        <v>5</v>
      </c>
      <c r="N100" s="6">
        <f t="shared" si="15"/>
        <v>5</v>
      </c>
      <c r="O100" s="13">
        <f t="shared" si="14"/>
        <v>0.41666666666666669</v>
      </c>
      <c r="P100" s="13">
        <f t="shared" si="16"/>
        <v>0.58333333333333326</v>
      </c>
    </row>
    <row r="101" spans="1:16" x14ac:dyDescent="0.25">
      <c r="A101" s="6">
        <v>5</v>
      </c>
      <c r="B101" s="6">
        <v>2</v>
      </c>
      <c r="C101" s="6" t="s">
        <v>2</v>
      </c>
      <c r="D101" s="6">
        <f>B78</f>
        <v>1</v>
      </c>
      <c r="E101" s="6" t="s">
        <v>3</v>
      </c>
      <c r="F101" s="6">
        <f>B79</f>
        <v>1</v>
      </c>
      <c r="G101" s="6" t="s">
        <v>40</v>
      </c>
      <c r="H101" s="6" t="s">
        <v>37</v>
      </c>
      <c r="I101" s="6" t="s">
        <v>41</v>
      </c>
      <c r="J101" s="6">
        <v>9</v>
      </c>
      <c r="K101" s="6">
        <v>140</v>
      </c>
      <c r="L101" s="6"/>
      <c r="M101" s="6">
        <f>M149</f>
        <v>5</v>
      </c>
      <c r="N101" s="6">
        <f t="shared" si="15"/>
        <v>5</v>
      </c>
      <c r="O101" s="13">
        <f t="shared" si="14"/>
        <v>0.41666666666666669</v>
      </c>
      <c r="P101" s="13">
        <f t="shared" si="16"/>
        <v>0.58333333333333326</v>
      </c>
    </row>
    <row r="102" spans="1:16" x14ac:dyDescent="0.25">
      <c r="A102" s="6">
        <v>6</v>
      </c>
      <c r="B102" s="6">
        <v>2</v>
      </c>
      <c r="C102" s="6" t="s">
        <v>2</v>
      </c>
      <c r="D102" s="6">
        <f>B80</f>
        <v>1</v>
      </c>
      <c r="E102" s="6" t="s">
        <v>3</v>
      </c>
      <c r="F102" s="6">
        <f>B81</f>
        <v>1</v>
      </c>
      <c r="G102" s="6" t="s">
        <v>40</v>
      </c>
      <c r="H102" s="6" t="s">
        <v>37</v>
      </c>
      <c r="I102" s="6" t="s">
        <v>42</v>
      </c>
      <c r="J102" s="6">
        <v>9</v>
      </c>
      <c r="K102" s="6">
        <v>140</v>
      </c>
      <c r="L102" s="6"/>
      <c r="M102" s="6">
        <f>M158</f>
        <v>4</v>
      </c>
      <c r="N102" s="6">
        <f t="shared" si="15"/>
        <v>6</v>
      </c>
      <c r="O102" s="13">
        <f t="shared" si="14"/>
        <v>0.33333333333333331</v>
      </c>
      <c r="P102" s="13">
        <f t="shared" si="16"/>
        <v>0.66666666666666674</v>
      </c>
    </row>
    <row r="103" spans="1:16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6" ht="23.25" x14ac:dyDescent="0.35">
      <c r="A104" s="14" t="s">
        <v>56</v>
      </c>
      <c r="B104" s="14"/>
      <c r="C104" s="14"/>
      <c r="D104" s="14"/>
      <c r="E104" s="14"/>
      <c r="F104" s="14"/>
    </row>
    <row r="106" spans="1:16" x14ac:dyDescent="0.25">
      <c r="A106" s="9" t="s">
        <v>43</v>
      </c>
      <c r="B106" s="9" t="s">
        <v>4</v>
      </c>
      <c r="C106" s="9" t="s">
        <v>18</v>
      </c>
      <c r="D106" s="9" t="s">
        <v>19</v>
      </c>
      <c r="E106" s="9" t="s">
        <v>20</v>
      </c>
      <c r="F106" s="9" t="s">
        <v>21</v>
      </c>
      <c r="G106" s="9" t="s">
        <v>22</v>
      </c>
      <c r="H106" s="9" t="s">
        <v>23</v>
      </c>
      <c r="I106" s="9" t="s">
        <v>24</v>
      </c>
      <c r="J106" s="9" t="s">
        <v>25</v>
      </c>
      <c r="K106" s="10" t="s">
        <v>26</v>
      </c>
      <c r="L106" s="10" t="s">
        <v>27</v>
      </c>
      <c r="M106" s="9" t="s">
        <v>44</v>
      </c>
    </row>
    <row r="107" spans="1:16" x14ac:dyDescent="0.25">
      <c r="A107" s="7">
        <v>1</v>
      </c>
      <c r="B107" s="7">
        <v>2</v>
      </c>
      <c r="C107" s="7" t="s">
        <v>2</v>
      </c>
      <c r="D107" s="7">
        <f t="shared" ref="D107:D112" si="17">D97</f>
        <v>1</v>
      </c>
      <c r="E107" s="7" t="s">
        <v>3</v>
      </c>
      <c r="F107" s="7">
        <f t="shared" ref="F107:F112" si="18">F97</f>
        <v>1</v>
      </c>
      <c r="G107" s="7" t="s">
        <v>32</v>
      </c>
      <c r="H107" s="7" t="s">
        <v>33</v>
      </c>
      <c r="I107" s="7" t="s">
        <v>34</v>
      </c>
      <c r="J107" s="7">
        <v>7</v>
      </c>
      <c r="K107" s="7">
        <v>100</v>
      </c>
      <c r="L107" s="7"/>
      <c r="M107" s="7" t="s">
        <v>45</v>
      </c>
    </row>
    <row r="108" spans="1:16" x14ac:dyDescent="0.25">
      <c r="A108" s="6">
        <v>2</v>
      </c>
      <c r="B108" s="6">
        <v>2</v>
      </c>
      <c r="C108" s="6" t="s">
        <v>2</v>
      </c>
      <c r="D108" s="6">
        <f t="shared" si="17"/>
        <v>1</v>
      </c>
      <c r="E108" s="6" t="s">
        <v>3</v>
      </c>
      <c r="F108" s="6">
        <f t="shared" si="18"/>
        <v>1</v>
      </c>
      <c r="G108" s="6" t="s">
        <v>32</v>
      </c>
      <c r="H108" s="6" t="s">
        <v>33</v>
      </c>
      <c r="I108" s="6" t="s">
        <v>35</v>
      </c>
      <c r="J108" s="6">
        <v>7</v>
      </c>
      <c r="K108" s="6">
        <v>100</v>
      </c>
      <c r="L108" s="6"/>
      <c r="M108" s="6">
        <f>IF($K$41&gt;K108, 2, IF(K107&lt;K108, 0, 1))</f>
        <v>1</v>
      </c>
    </row>
    <row r="109" spans="1:16" x14ac:dyDescent="0.25">
      <c r="A109" s="6">
        <v>3</v>
      </c>
      <c r="B109" s="6">
        <v>2</v>
      </c>
      <c r="C109" s="6" t="s">
        <v>2</v>
      </c>
      <c r="D109" s="6">
        <f t="shared" si="17"/>
        <v>0</v>
      </c>
      <c r="E109" s="6" t="s">
        <v>3</v>
      </c>
      <c r="F109" s="6">
        <f t="shared" si="18"/>
        <v>0</v>
      </c>
      <c r="G109" s="6" t="s">
        <v>36</v>
      </c>
      <c r="H109" s="6" t="s">
        <v>37</v>
      </c>
      <c r="I109" s="6" t="s">
        <v>38</v>
      </c>
      <c r="J109" s="6">
        <v>11</v>
      </c>
      <c r="K109" s="6">
        <v>100</v>
      </c>
      <c r="L109" s="6"/>
      <c r="M109" s="6">
        <f>IF($K$41&gt;K109, 2, IF($K$41&lt;K109, 0, 1))</f>
        <v>1</v>
      </c>
    </row>
    <row r="110" spans="1:16" x14ac:dyDescent="0.25">
      <c r="A110" s="6">
        <v>4</v>
      </c>
      <c r="B110" s="6">
        <v>2</v>
      </c>
      <c r="C110" s="6" t="s">
        <v>2</v>
      </c>
      <c r="D110" s="6" t="str">
        <f t="shared" si="17"/>
        <v>Board</v>
      </c>
      <c r="E110" s="6" t="s">
        <v>3</v>
      </c>
      <c r="F110" s="6">
        <f t="shared" si="18"/>
        <v>1</v>
      </c>
      <c r="G110" s="6" t="s">
        <v>32</v>
      </c>
      <c r="H110" s="6" t="s">
        <v>33</v>
      </c>
      <c r="I110" s="6" t="s">
        <v>39</v>
      </c>
      <c r="J110" s="6">
        <v>8</v>
      </c>
      <c r="K110" s="6">
        <v>100</v>
      </c>
      <c r="L110" s="6"/>
      <c r="M110" s="6">
        <f>IF($K$41&gt;K110, 2, IF($K$41&lt;K110, 0, 1))</f>
        <v>1</v>
      </c>
    </row>
    <row r="111" spans="1:16" x14ac:dyDescent="0.25">
      <c r="A111" s="6">
        <v>5</v>
      </c>
      <c r="B111" s="6">
        <v>2</v>
      </c>
      <c r="C111" s="6" t="s">
        <v>2</v>
      </c>
      <c r="D111" s="6">
        <f t="shared" si="17"/>
        <v>1</v>
      </c>
      <c r="E111" s="6" t="s">
        <v>3</v>
      </c>
      <c r="F111" s="6">
        <f t="shared" si="18"/>
        <v>1</v>
      </c>
      <c r="G111" s="6" t="s">
        <v>40</v>
      </c>
      <c r="H111" s="6" t="s">
        <v>37</v>
      </c>
      <c r="I111" s="6" t="s">
        <v>41</v>
      </c>
      <c r="J111" s="6">
        <v>9</v>
      </c>
      <c r="K111" s="6">
        <v>100</v>
      </c>
      <c r="L111" s="6"/>
      <c r="M111" s="6">
        <f>IF($K$41&gt;K111, 2, IF($K$41&lt;K111, 0, 1))</f>
        <v>1</v>
      </c>
    </row>
    <row r="112" spans="1:16" x14ac:dyDescent="0.25">
      <c r="A112" s="6">
        <v>6</v>
      </c>
      <c r="B112" s="6">
        <v>2</v>
      </c>
      <c r="C112" s="6" t="s">
        <v>2</v>
      </c>
      <c r="D112" s="6">
        <f t="shared" si="17"/>
        <v>1</v>
      </c>
      <c r="E112" s="6" t="s">
        <v>3</v>
      </c>
      <c r="F112" s="6">
        <f t="shared" si="18"/>
        <v>1</v>
      </c>
      <c r="G112" s="6" t="s">
        <v>40</v>
      </c>
      <c r="H112" s="6" t="s">
        <v>37</v>
      </c>
      <c r="I112" s="6" t="s">
        <v>42</v>
      </c>
      <c r="J112" s="6">
        <v>9</v>
      </c>
      <c r="K112" s="6">
        <v>100</v>
      </c>
      <c r="L112" s="6"/>
      <c r="M112" s="6">
        <f>IF($K$41&gt;K112, 2, IF($K$41&lt;K112, 0, 1))</f>
        <v>1</v>
      </c>
    </row>
    <row r="113" spans="1:13" x14ac:dyDescent="0.25">
      <c r="L113" s="17" t="s">
        <v>46</v>
      </c>
      <c r="M113" s="18">
        <f>SUM(M108:M112)</f>
        <v>5</v>
      </c>
    </row>
    <row r="115" spans="1:13" x14ac:dyDescent="0.25">
      <c r="A115" s="9" t="s">
        <v>43</v>
      </c>
      <c r="B115" s="9" t="s">
        <v>4</v>
      </c>
      <c r="C115" s="9" t="s">
        <v>18</v>
      </c>
      <c r="D115" s="9" t="s">
        <v>19</v>
      </c>
      <c r="E115" s="9" t="s">
        <v>20</v>
      </c>
      <c r="F115" s="9" t="s">
        <v>21</v>
      </c>
      <c r="G115" s="9" t="s">
        <v>22</v>
      </c>
      <c r="H115" s="9" t="s">
        <v>23</v>
      </c>
      <c r="I115" s="9" t="s">
        <v>24</v>
      </c>
      <c r="J115" s="9" t="s">
        <v>25</v>
      </c>
      <c r="K115" s="10" t="s">
        <v>26</v>
      </c>
      <c r="L115" s="10" t="s">
        <v>27</v>
      </c>
      <c r="M115" s="9" t="s">
        <v>44</v>
      </c>
    </row>
    <row r="116" spans="1:13" x14ac:dyDescent="0.25">
      <c r="A116" s="6">
        <v>1</v>
      </c>
      <c r="B116" s="6">
        <v>2</v>
      </c>
      <c r="C116" s="6" t="str">
        <f t="shared" ref="C116:F116" si="19">C107</f>
        <v>NS</v>
      </c>
      <c r="D116" s="6">
        <f t="shared" si="19"/>
        <v>1</v>
      </c>
      <c r="E116" s="6" t="str">
        <f t="shared" si="19"/>
        <v>EW</v>
      </c>
      <c r="F116" s="6">
        <f t="shared" si="19"/>
        <v>1</v>
      </c>
      <c r="G116" s="6" t="s">
        <v>32</v>
      </c>
      <c r="H116" s="6" t="s">
        <v>33</v>
      </c>
      <c r="I116" s="6" t="s">
        <v>34</v>
      </c>
      <c r="J116" s="6">
        <v>7</v>
      </c>
      <c r="K116" s="6">
        <v>100</v>
      </c>
      <c r="L116" s="6"/>
      <c r="M116" s="6">
        <f>IF($K$51&gt;K116, 2, IF($K$51&lt;K116, 0, 1))</f>
        <v>1</v>
      </c>
    </row>
    <row r="117" spans="1:13" x14ac:dyDescent="0.25">
      <c r="A117" s="7">
        <v>2</v>
      </c>
      <c r="B117" s="7">
        <v>2</v>
      </c>
      <c r="C117" s="7" t="str">
        <f t="shared" ref="C117:F117" si="20">C108</f>
        <v>NS</v>
      </c>
      <c r="D117" s="7">
        <f t="shared" si="20"/>
        <v>1</v>
      </c>
      <c r="E117" s="7" t="str">
        <f t="shared" si="20"/>
        <v>EW</v>
      </c>
      <c r="F117" s="7">
        <f t="shared" si="20"/>
        <v>1</v>
      </c>
      <c r="G117" s="7" t="s">
        <v>32</v>
      </c>
      <c r="H117" s="7" t="s">
        <v>33</v>
      </c>
      <c r="I117" s="7" t="s">
        <v>35</v>
      </c>
      <c r="J117" s="7">
        <v>7</v>
      </c>
      <c r="K117" s="7">
        <v>100</v>
      </c>
      <c r="L117" s="7"/>
      <c r="M117" s="7" t="s">
        <v>45</v>
      </c>
    </row>
    <row r="118" spans="1:13" x14ac:dyDescent="0.25">
      <c r="A118" s="6">
        <v>3</v>
      </c>
      <c r="B118" s="6">
        <v>2</v>
      </c>
      <c r="C118" s="6" t="str">
        <f t="shared" ref="C118:F118" si="21">C109</f>
        <v>NS</v>
      </c>
      <c r="D118" s="6">
        <f t="shared" si="21"/>
        <v>0</v>
      </c>
      <c r="E118" s="6" t="str">
        <f t="shared" si="21"/>
        <v>EW</v>
      </c>
      <c r="F118" s="6">
        <f t="shared" si="21"/>
        <v>0</v>
      </c>
      <c r="G118" s="6" t="s">
        <v>36</v>
      </c>
      <c r="H118" s="6" t="s">
        <v>37</v>
      </c>
      <c r="I118" s="6" t="s">
        <v>38</v>
      </c>
      <c r="J118" s="6">
        <v>11</v>
      </c>
      <c r="K118" s="6">
        <v>100</v>
      </c>
      <c r="L118" s="6"/>
      <c r="M118" s="6">
        <f>IF($K$51&gt;K118, 2, IF($K$51&lt;K118, 0, 1))</f>
        <v>1</v>
      </c>
    </row>
    <row r="119" spans="1:13" x14ac:dyDescent="0.25">
      <c r="A119" s="6">
        <v>4</v>
      </c>
      <c r="B119" s="6">
        <v>2</v>
      </c>
      <c r="C119" s="6" t="str">
        <f t="shared" ref="C119:F119" si="22">C110</f>
        <v>NS</v>
      </c>
      <c r="D119" s="6" t="str">
        <f t="shared" si="22"/>
        <v>Board</v>
      </c>
      <c r="E119" s="6" t="str">
        <f t="shared" si="22"/>
        <v>EW</v>
      </c>
      <c r="F119" s="6">
        <f t="shared" si="22"/>
        <v>1</v>
      </c>
      <c r="G119" s="6" t="s">
        <v>32</v>
      </c>
      <c r="H119" s="6" t="s">
        <v>33</v>
      </c>
      <c r="I119" s="6" t="s">
        <v>39</v>
      </c>
      <c r="J119" s="6">
        <v>8</v>
      </c>
      <c r="K119" s="6">
        <v>100</v>
      </c>
      <c r="L119" s="6"/>
      <c r="M119" s="6">
        <f t="shared" ref="M119:M121" si="23">IF($K$51&gt;K119, 2, IF($K$51&lt;K119, 0, 1))</f>
        <v>1</v>
      </c>
    </row>
    <row r="120" spans="1:13" x14ac:dyDescent="0.25">
      <c r="A120" s="6">
        <v>5</v>
      </c>
      <c r="B120" s="6">
        <v>2</v>
      </c>
      <c r="C120" s="6" t="str">
        <f t="shared" ref="C120:F120" si="24">C111</f>
        <v>NS</v>
      </c>
      <c r="D120" s="6">
        <f t="shared" si="24"/>
        <v>1</v>
      </c>
      <c r="E120" s="6" t="str">
        <f t="shared" si="24"/>
        <v>EW</v>
      </c>
      <c r="F120" s="6">
        <f t="shared" si="24"/>
        <v>1</v>
      </c>
      <c r="G120" s="6" t="s">
        <v>40</v>
      </c>
      <c r="H120" s="6" t="s">
        <v>37</v>
      </c>
      <c r="I120" s="6" t="s">
        <v>41</v>
      </c>
      <c r="J120" s="6">
        <v>9</v>
      </c>
      <c r="K120" s="6">
        <v>100</v>
      </c>
      <c r="L120" s="6"/>
      <c r="M120" s="6">
        <f t="shared" si="23"/>
        <v>1</v>
      </c>
    </row>
    <row r="121" spans="1:13" x14ac:dyDescent="0.25">
      <c r="A121" s="6">
        <v>6</v>
      </c>
      <c r="B121" s="6">
        <v>2</v>
      </c>
      <c r="C121" s="6" t="str">
        <f t="shared" ref="C121:F121" si="25">C112</f>
        <v>NS</v>
      </c>
      <c r="D121" s="6">
        <f t="shared" si="25"/>
        <v>1</v>
      </c>
      <c r="E121" s="6" t="str">
        <f t="shared" si="25"/>
        <v>EW</v>
      </c>
      <c r="F121" s="6">
        <f t="shared" si="25"/>
        <v>1</v>
      </c>
      <c r="G121" s="6" t="s">
        <v>40</v>
      </c>
      <c r="H121" s="6" t="s">
        <v>37</v>
      </c>
      <c r="I121" s="6" t="s">
        <v>42</v>
      </c>
      <c r="J121" s="6">
        <v>9</v>
      </c>
      <c r="K121" s="6">
        <v>100</v>
      </c>
      <c r="L121" s="6"/>
      <c r="M121" s="6">
        <f t="shared" si="23"/>
        <v>1</v>
      </c>
    </row>
    <row r="122" spans="1:13" x14ac:dyDescent="0.25">
      <c r="L122" s="17" t="s">
        <v>46</v>
      </c>
      <c r="M122" s="18">
        <f>SUM(M116:M121)</f>
        <v>5</v>
      </c>
    </row>
    <row r="124" spans="1:13" x14ac:dyDescent="0.25">
      <c r="A124" s="9" t="s">
        <v>43</v>
      </c>
      <c r="B124" s="9" t="s">
        <v>4</v>
      </c>
      <c r="C124" s="9" t="s">
        <v>18</v>
      </c>
      <c r="D124" s="9" t="s">
        <v>19</v>
      </c>
      <c r="E124" s="9" t="s">
        <v>20</v>
      </c>
      <c r="F124" s="9" t="s">
        <v>21</v>
      </c>
      <c r="G124" s="9" t="s">
        <v>22</v>
      </c>
      <c r="H124" s="9" t="s">
        <v>23</v>
      </c>
      <c r="I124" s="9" t="s">
        <v>24</v>
      </c>
      <c r="J124" s="9" t="s">
        <v>25</v>
      </c>
      <c r="K124" s="10" t="s">
        <v>26</v>
      </c>
      <c r="L124" s="10" t="s">
        <v>27</v>
      </c>
      <c r="M124" s="9" t="s">
        <v>44</v>
      </c>
    </row>
    <row r="125" spans="1:13" x14ac:dyDescent="0.25">
      <c r="A125" s="6">
        <v>1</v>
      </c>
      <c r="B125" s="6">
        <v>2</v>
      </c>
      <c r="C125" s="6" t="str">
        <f t="shared" ref="C125:F125" si="26">C107</f>
        <v>NS</v>
      </c>
      <c r="D125" s="6">
        <f t="shared" si="26"/>
        <v>1</v>
      </c>
      <c r="E125" s="6" t="str">
        <f t="shared" si="26"/>
        <v>EW</v>
      </c>
      <c r="F125" s="6">
        <f t="shared" si="26"/>
        <v>1</v>
      </c>
      <c r="G125" s="6" t="s">
        <v>32</v>
      </c>
      <c r="H125" s="6" t="s">
        <v>33</v>
      </c>
      <c r="I125" s="6" t="s">
        <v>34</v>
      </c>
      <c r="J125" s="6">
        <v>7</v>
      </c>
      <c r="K125" s="6">
        <v>450</v>
      </c>
      <c r="L125" s="6"/>
      <c r="M125" s="6">
        <f>IF($K$61&lt;K125, 2, IF($K$61&gt;K125, 0, 1))</f>
        <v>1</v>
      </c>
    </row>
    <row r="126" spans="1:13" x14ac:dyDescent="0.25">
      <c r="A126" s="6">
        <v>2</v>
      </c>
      <c r="B126" s="6">
        <v>2</v>
      </c>
      <c r="C126" s="6" t="str">
        <f t="shared" ref="C126:F126" si="27">C108</f>
        <v>NS</v>
      </c>
      <c r="D126" s="6">
        <f t="shared" si="27"/>
        <v>1</v>
      </c>
      <c r="E126" s="6" t="str">
        <f t="shared" si="27"/>
        <v>EW</v>
      </c>
      <c r="F126" s="6">
        <f t="shared" si="27"/>
        <v>1</v>
      </c>
      <c r="G126" s="6" t="s">
        <v>32</v>
      </c>
      <c r="H126" s="6" t="s">
        <v>33</v>
      </c>
      <c r="I126" s="6" t="s">
        <v>35</v>
      </c>
      <c r="J126" s="6">
        <v>7</v>
      </c>
      <c r="K126" s="6">
        <v>450</v>
      </c>
      <c r="L126" s="6"/>
      <c r="M126" s="6">
        <f>IF($K$61&lt;K126, 2, IF($K$61&gt;K126, 0, 1))</f>
        <v>1</v>
      </c>
    </row>
    <row r="127" spans="1:13" x14ac:dyDescent="0.25">
      <c r="A127" s="7">
        <v>3</v>
      </c>
      <c r="B127" s="7">
        <v>2</v>
      </c>
      <c r="C127" s="7" t="str">
        <f t="shared" ref="C127:F127" si="28">C109</f>
        <v>NS</v>
      </c>
      <c r="D127" s="7">
        <f t="shared" si="28"/>
        <v>0</v>
      </c>
      <c r="E127" s="7" t="str">
        <f t="shared" si="28"/>
        <v>EW</v>
      </c>
      <c r="F127" s="7">
        <f t="shared" si="28"/>
        <v>0</v>
      </c>
      <c r="G127" s="7" t="s">
        <v>36</v>
      </c>
      <c r="H127" s="7" t="s">
        <v>37</v>
      </c>
      <c r="I127" s="7" t="s">
        <v>38</v>
      </c>
      <c r="J127" s="7">
        <v>11</v>
      </c>
      <c r="K127" s="7">
        <v>450</v>
      </c>
      <c r="L127" s="7"/>
      <c r="M127" s="7" t="s">
        <v>45</v>
      </c>
    </row>
    <row r="128" spans="1:13" x14ac:dyDescent="0.25">
      <c r="A128" s="6">
        <v>4</v>
      </c>
      <c r="B128" s="6">
        <v>2</v>
      </c>
      <c r="C128" s="6" t="str">
        <f t="shared" ref="C128:F128" si="29">C110</f>
        <v>NS</v>
      </c>
      <c r="D128" s="6" t="str">
        <f t="shared" si="29"/>
        <v>Board</v>
      </c>
      <c r="E128" s="6" t="str">
        <f t="shared" si="29"/>
        <v>EW</v>
      </c>
      <c r="F128" s="6">
        <f t="shared" si="29"/>
        <v>1</v>
      </c>
      <c r="G128" s="6" t="s">
        <v>32</v>
      </c>
      <c r="H128" s="6" t="s">
        <v>33</v>
      </c>
      <c r="I128" s="6" t="s">
        <v>39</v>
      </c>
      <c r="J128" s="6">
        <v>8</v>
      </c>
      <c r="K128" s="6">
        <v>450</v>
      </c>
      <c r="L128" s="6"/>
      <c r="M128" s="6">
        <f>IF($K$61&gt;K128, 2, IF($K$61&lt;K128, 0, 1))</f>
        <v>1</v>
      </c>
    </row>
    <row r="129" spans="1:13" x14ac:dyDescent="0.25">
      <c r="A129" s="6">
        <v>5</v>
      </c>
      <c r="B129" s="6">
        <v>2</v>
      </c>
      <c r="C129" s="6" t="str">
        <f t="shared" ref="C129:F129" si="30">C111</f>
        <v>NS</v>
      </c>
      <c r="D129" s="6">
        <f t="shared" si="30"/>
        <v>1</v>
      </c>
      <c r="E129" s="6" t="str">
        <f t="shared" si="30"/>
        <v>EW</v>
      </c>
      <c r="F129" s="6">
        <f t="shared" si="30"/>
        <v>1</v>
      </c>
      <c r="G129" s="6" t="s">
        <v>40</v>
      </c>
      <c r="H129" s="6" t="s">
        <v>37</v>
      </c>
      <c r="I129" s="6" t="s">
        <v>41</v>
      </c>
      <c r="J129" s="6">
        <v>9</v>
      </c>
      <c r="K129" s="6">
        <v>450</v>
      </c>
      <c r="L129" s="6"/>
      <c r="M129" s="6">
        <f>IF($K$61&lt;K129, 2, IF($K$61&gt;K129, 0, 1))</f>
        <v>1</v>
      </c>
    </row>
    <row r="130" spans="1:13" x14ac:dyDescent="0.25">
      <c r="A130" s="6">
        <v>6</v>
      </c>
      <c r="B130" s="6">
        <v>2</v>
      </c>
      <c r="C130" s="6" t="str">
        <f t="shared" ref="C130:F130" si="31">C112</f>
        <v>NS</v>
      </c>
      <c r="D130" s="6">
        <f t="shared" si="31"/>
        <v>1</v>
      </c>
      <c r="E130" s="6" t="str">
        <f t="shared" si="31"/>
        <v>EW</v>
      </c>
      <c r="F130" s="6">
        <f t="shared" si="31"/>
        <v>1</v>
      </c>
      <c r="G130" s="6" t="s">
        <v>40</v>
      </c>
      <c r="H130" s="6" t="s">
        <v>37</v>
      </c>
      <c r="I130" s="6" t="s">
        <v>42</v>
      </c>
      <c r="J130" s="6">
        <v>9</v>
      </c>
      <c r="K130" s="6">
        <v>450</v>
      </c>
      <c r="L130" s="6"/>
      <c r="M130" s="6">
        <f>IF($K$61&lt;K130, 2, IF($K$61&gt;K130, 0, 1))</f>
        <v>1</v>
      </c>
    </row>
    <row r="131" spans="1:13" x14ac:dyDescent="0.25">
      <c r="L131" s="17" t="s">
        <v>46</v>
      </c>
      <c r="M131" s="18">
        <f>SUM(M125:M130)</f>
        <v>5</v>
      </c>
    </row>
    <row r="133" spans="1:13" x14ac:dyDescent="0.25">
      <c r="A133" s="9" t="s">
        <v>43</v>
      </c>
      <c r="B133" s="9" t="s">
        <v>4</v>
      </c>
      <c r="C133" s="9" t="s">
        <v>18</v>
      </c>
      <c r="D133" s="9" t="s">
        <v>19</v>
      </c>
      <c r="E133" s="9" t="s">
        <v>20</v>
      </c>
      <c r="F133" s="9" t="s">
        <v>21</v>
      </c>
      <c r="G133" s="9" t="s">
        <v>22</v>
      </c>
      <c r="H133" s="9" t="s">
        <v>23</v>
      </c>
      <c r="I133" s="9" t="s">
        <v>24</v>
      </c>
      <c r="J133" s="9" t="s">
        <v>25</v>
      </c>
      <c r="K133" s="10" t="s">
        <v>26</v>
      </c>
      <c r="L133" s="10" t="s">
        <v>27</v>
      </c>
      <c r="M133" s="9" t="s">
        <v>44</v>
      </c>
    </row>
    <row r="134" spans="1:13" x14ac:dyDescent="0.25">
      <c r="A134" s="6">
        <v>1</v>
      </c>
      <c r="B134" s="6">
        <v>2</v>
      </c>
      <c r="C134" s="6" t="str">
        <f t="shared" ref="C134:F134" si="32">C107</f>
        <v>NS</v>
      </c>
      <c r="D134" s="6">
        <f t="shared" si="32"/>
        <v>1</v>
      </c>
      <c r="E134" s="6" t="str">
        <f t="shared" si="32"/>
        <v>EW</v>
      </c>
      <c r="F134" s="6">
        <f t="shared" si="32"/>
        <v>1</v>
      </c>
      <c r="G134" s="6" t="s">
        <v>32</v>
      </c>
      <c r="H134" s="6" t="s">
        <v>33</v>
      </c>
      <c r="I134" s="6" t="s">
        <v>34</v>
      </c>
      <c r="J134" s="6">
        <v>7</v>
      </c>
      <c r="K134" s="6">
        <v>50</v>
      </c>
      <c r="L134" s="6"/>
      <c r="M134" s="6">
        <f>IF($K$71&lt;K134, 2, IF($K$71&gt;K134, 0, 1))</f>
        <v>1</v>
      </c>
    </row>
    <row r="135" spans="1:13" x14ac:dyDescent="0.25">
      <c r="A135" s="6">
        <v>2</v>
      </c>
      <c r="B135" s="6">
        <v>2</v>
      </c>
      <c r="C135" s="6" t="str">
        <f t="shared" ref="C135:F135" si="33">C108</f>
        <v>NS</v>
      </c>
      <c r="D135" s="6">
        <f t="shared" si="33"/>
        <v>1</v>
      </c>
      <c r="E135" s="6" t="str">
        <f t="shared" si="33"/>
        <v>EW</v>
      </c>
      <c r="F135" s="6">
        <f t="shared" si="33"/>
        <v>1</v>
      </c>
      <c r="G135" s="6" t="s">
        <v>32</v>
      </c>
      <c r="H135" s="6" t="s">
        <v>33</v>
      </c>
      <c r="I135" s="6" t="s">
        <v>35</v>
      </c>
      <c r="J135" s="6">
        <v>7</v>
      </c>
      <c r="K135" s="6">
        <v>50</v>
      </c>
      <c r="L135" s="6"/>
      <c r="M135" s="6">
        <f t="shared" ref="M135:M136" si="34">IF($K$71&lt;K135, 2, IF($K$71&gt;K135, 0, 1))</f>
        <v>1</v>
      </c>
    </row>
    <row r="136" spans="1:13" x14ac:dyDescent="0.25">
      <c r="A136" s="16">
        <v>3</v>
      </c>
      <c r="B136" s="6">
        <v>2</v>
      </c>
      <c r="C136" s="16" t="str">
        <f t="shared" ref="C136:F136" si="35">C109</f>
        <v>NS</v>
      </c>
      <c r="D136" s="16">
        <f t="shared" si="35"/>
        <v>0</v>
      </c>
      <c r="E136" s="16" t="str">
        <f t="shared" si="35"/>
        <v>EW</v>
      </c>
      <c r="F136" s="16">
        <f t="shared" si="35"/>
        <v>0</v>
      </c>
      <c r="G136" s="16" t="s">
        <v>36</v>
      </c>
      <c r="H136" s="16" t="s">
        <v>37</v>
      </c>
      <c r="I136" s="16" t="s">
        <v>38</v>
      </c>
      <c r="J136" s="16">
        <v>11</v>
      </c>
      <c r="K136" s="16">
        <v>50</v>
      </c>
      <c r="L136" s="16"/>
      <c r="M136" s="6">
        <f t="shared" si="34"/>
        <v>1</v>
      </c>
    </row>
    <row r="137" spans="1:13" x14ac:dyDescent="0.25">
      <c r="A137" s="7">
        <v>4</v>
      </c>
      <c r="B137" s="7">
        <v>2</v>
      </c>
      <c r="C137" s="7" t="str">
        <f t="shared" ref="C137:F137" si="36">C110</f>
        <v>NS</v>
      </c>
      <c r="D137" s="7" t="str">
        <f t="shared" si="36"/>
        <v>Board</v>
      </c>
      <c r="E137" s="7" t="str">
        <f t="shared" si="36"/>
        <v>EW</v>
      </c>
      <c r="F137" s="7">
        <f t="shared" si="36"/>
        <v>1</v>
      </c>
      <c r="G137" s="7" t="s">
        <v>32</v>
      </c>
      <c r="H137" s="7" t="s">
        <v>33</v>
      </c>
      <c r="I137" s="7" t="s">
        <v>39</v>
      </c>
      <c r="J137" s="7">
        <v>8</v>
      </c>
      <c r="K137" s="7">
        <v>50</v>
      </c>
      <c r="L137" s="7"/>
      <c r="M137" s="7" t="s">
        <v>45</v>
      </c>
    </row>
    <row r="138" spans="1:13" x14ac:dyDescent="0.25">
      <c r="A138" s="6">
        <v>5</v>
      </c>
      <c r="B138" s="6">
        <v>2</v>
      </c>
      <c r="C138" s="6" t="str">
        <f t="shared" ref="C138:F138" si="37">C111</f>
        <v>NS</v>
      </c>
      <c r="D138" s="6">
        <f t="shared" si="37"/>
        <v>1</v>
      </c>
      <c r="E138" s="6" t="str">
        <f t="shared" si="37"/>
        <v>EW</v>
      </c>
      <c r="F138" s="6">
        <f t="shared" si="37"/>
        <v>1</v>
      </c>
      <c r="G138" s="6" t="s">
        <v>40</v>
      </c>
      <c r="H138" s="6" t="s">
        <v>37</v>
      </c>
      <c r="I138" s="6" t="s">
        <v>41</v>
      </c>
      <c r="J138" s="6">
        <v>9</v>
      </c>
      <c r="K138" s="6">
        <v>50</v>
      </c>
      <c r="L138" s="6"/>
      <c r="M138" s="6">
        <f>IF($K$71&lt;K138, 2, IF($K$71&gt;K138, 0, 1))</f>
        <v>1</v>
      </c>
    </row>
    <row r="139" spans="1:13" x14ac:dyDescent="0.25">
      <c r="A139" s="6">
        <v>6</v>
      </c>
      <c r="B139" s="6">
        <v>2</v>
      </c>
      <c r="C139" s="6" t="str">
        <f t="shared" ref="C139:F139" si="38">C112</f>
        <v>NS</v>
      </c>
      <c r="D139" s="6">
        <f t="shared" si="38"/>
        <v>1</v>
      </c>
      <c r="E139" s="6" t="str">
        <f t="shared" si="38"/>
        <v>EW</v>
      </c>
      <c r="F139" s="6">
        <f t="shared" si="38"/>
        <v>1</v>
      </c>
      <c r="G139" s="6" t="s">
        <v>40</v>
      </c>
      <c r="H139" s="6" t="s">
        <v>37</v>
      </c>
      <c r="I139" s="6" t="s">
        <v>42</v>
      </c>
      <c r="J139" s="6">
        <v>9</v>
      </c>
      <c r="K139" s="6">
        <v>50</v>
      </c>
      <c r="L139" s="6"/>
      <c r="M139" s="6">
        <f>IF($K$71&lt;K139, 2, IF($K$71&gt;K139, 0, 1))</f>
        <v>1</v>
      </c>
    </row>
    <row r="140" spans="1:13" x14ac:dyDescent="0.25">
      <c r="L140" s="17" t="s">
        <v>46</v>
      </c>
      <c r="M140" s="18">
        <f>SUM(M134:M139)</f>
        <v>5</v>
      </c>
    </row>
    <row r="142" spans="1:13" x14ac:dyDescent="0.25">
      <c r="A142" s="9" t="s">
        <v>43</v>
      </c>
      <c r="B142" s="9" t="s">
        <v>4</v>
      </c>
      <c r="C142" s="9" t="s">
        <v>18</v>
      </c>
      <c r="D142" s="9" t="s">
        <v>19</v>
      </c>
      <c r="E142" s="9" t="s">
        <v>20</v>
      </c>
      <c r="F142" s="9" t="s">
        <v>21</v>
      </c>
      <c r="G142" s="9" t="s">
        <v>22</v>
      </c>
      <c r="H142" s="9" t="s">
        <v>23</v>
      </c>
      <c r="I142" s="9" t="s">
        <v>24</v>
      </c>
      <c r="J142" s="9" t="s">
        <v>25</v>
      </c>
      <c r="K142" s="10" t="s">
        <v>26</v>
      </c>
      <c r="L142" s="10" t="s">
        <v>27</v>
      </c>
      <c r="M142" s="9" t="s">
        <v>44</v>
      </c>
    </row>
    <row r="143" spans="1:13" x14ac:dyDescent="0.25">
      <c r="A143" s="6">
        <v>1</v>
      </c>
      <c r="B143" s="6">
        <v>2</v>
      </c>
      <c r="C143" s="6" t="str">
        <f t="shared" ref="C143:F143" si="39">C107</f>
        <v>NS</v>
      </c>
      <c r="D143" s="6">
        <f t="shared" si="39"/>
        <v>1</v>
      </c>
      <c r="E143" s="6" t="str">
        <f t="shared" si="39"/>
        <v>EW</v>
      </c>
      <c r="F143" s="6">
        <f t="shared" si="39"/>
        <v>1</v>
      </c>
      <c r="G143" s="6" t="s">
        <v>32</v>
      </c>
      <c r="H143" s="6" t="s">
        <v>33</v>
      </c>
      <c r="I143" s="6" t="s">
        <v>34</v>
      </c>
      <c r="J143" s="6">
        <v>7</v>
      </c>
      <c r="K143" s="6">
        <v>140</v>
      </c>
      <c r="L143" s="6"/>
      <c r="M143" s="6">
        <f>IF($K$81&lt;K143, 2, IF($K$81&gt;K143, 0, 1))</f>
        <v>1</v>
      </c>
    </row>
    <row r="144" spans="1:13" x14ac:dyDescent="0.25">
      <c r="A144" s="6">
        <v>2</v>
      </c>
      <c r="B144" s="6">
        <v>2</v>
      </c>
      <c r="C144" s="6" t="str">
        <f t="shared" ref="C144:F144" si="40">C108</f>
        <v>NS</v>
      </c>
      <c r="D144" s="6">
        <f t="shared" si="40"/>
        <v>1</v>
      </c>
      <c r="E144" s="6" t="str">
        <f t="shared" si="40"/>
        <v>EW</v>
      </c>
      <c r="F144" s="6">
        <f t="shared" si="40"/>
        <v>1</v>
      </c>
      <c r="G144" s="6" t="s">
        <v>32</v>
      </c>
      <c r="H144" s="6" t="s">
        <v>33</v>
      </c>
      <c r="I144" s="6" t="s">
        <v>35</v>
      </c>
      <c r="J144" s="6">
        <v>7</v>
      </c>
      <c r="K144" s="6">
        <v>140</v>
      </c>
      <c r="L144" s="6"/>
      <c r="M144" s="6">
        <f>IF($K$81&lt;K144, 2, IF($K$81&gt;K144, 0, 1))</f>
        <v>1</v>
      </c>
    </row>
    <row r="145" spans="1:13" x14ac:dyDescent="0.25">
      <c r="A145" s="16">
        <v>3</v>
      </c>
      <c r="B145" s="6">
        <v>2</v>
      </c>
      <c r="C145" s="16" t="str">
        <f t="shared" ref="C145:F145" si="41">C109</f>
        <v>NS</v>
      </c>
      <c r="D145" s="16">
        <f t="shared" si="41"/>
        <v>0</v>
      </c>
      <c r="E145" s="16" t="str">
        <f t="shared" si="41"/>
        <v>EW</v>
      </c>
      <c r="F145" s="16">
        <f t="shared" si="41"/>
        <v>0</v>
      </c>
      <c r="G145" s="16" t="s">
        <v>36</v>
      </c>
      <c r="H145" s="16" t="s">
        <v>37</v>
      </c>
      <c r="I145" s="16" t="s">
        <v>38</v>
      </c>
      <c r="J145" s="16">
        <v>11</v>
      </c>
      <c r="K145" s="6">
        <v>140</v>
      </c>
      <c r="L145" s="16"/>
      <c r="M145" s="6">
        <f>IF($K$81&lt;K145, 2, IF($K$81&gt;K145, 0, 1))</f>
        <v>1</v>
      </c>
    </row>
    <row r="146" spans="1:13" x14ac:dyDescent="0.25">
      <c r="A146" s="6">
        <v>4</v>
      </c>
      <c r="B146" s="6">
        <v>2</v>
      </c>
      <c r="C146" s="6" t="str">
        <f t="shared" ref="C146:F146" si="42">C110</f>
        <v>NS</v>
      </c>
      <c r="D146" s="6" t="str">
        <f t="shared" si="42"/>
        <v>Board</v>
      </c>
      <c r="E146" s="6" t="str">
        <f t="shared" si="42"/>
        <v>EW</v>
      </c>
      <c r="F146" s="6">
        <f t="shared" si="42"/>
        <v>1</v>
      </c>
      <c r="G146" s="6" t="s">
        <v>32</v>
      </c>
      <c r="H146" s="6" t="s">
        <v>33</v>
      </c>
      <c r="I146" s="6" t="s">
        <v>39</v>
      </c>
      <c r="J146" s="6">
        <v>8</v>
      </c>
      <c r="K146" s="6">
        <v>140</v>
      </c>
      <c r="L146" s="6"/>
      <c r="M146" s="6">
        <f>IF($K$81&lt;K146, 2, IF($K$81&gt;K146, 0, 1))</f>
        <v>1</v>
      </c>
    </row>
    <row r="147" spans="1:13" x14ac:dyDescent="0.25">
      <c r="A147" s="7">
        <v>5</v>
      </c>
      <c r="B147" s="7">
        <v>2</v>
      </c>
      <c r="C147" s="7" t="str">
        <f t="shared" ref="C147:F147" si="43">C111</f>
        <v>NS</v>
      </c>
      <c r="D147" s="7">
        <f t="shared" si="43"/>
        <v>1</v>
      </c>
      <c r="E147" s="7" t="str">
        <f t="shared" si="43"/>
        <v>EW</v>
      </c>
      <c r="F147" s="7">
        <f t="shared" si="43"/>
        <v>1</v>
      </c>
      <c r="G147" s="7" t="s">
        <v>40</v>
      </c>
      <c r="H147" s="7" t="s">
        <v>37</v>
      </c>
      <c r="I147" s="7" t="s">
        <v>41</v>
      </c>
      <c r="J147" s="7">
        <v>9</v>
      </c>
      <c r="K147" s="7">
        <v>140</v>
      </c>
      <c r="L147" s="7"/>
      <c r="M147" s="7" t="s">
        <v>45</v>
      </c>
    </row>
    <row r="148" spans="1:13" x14ac:dyDescent="0.25">
      <c r="A148" s="6">
        <v>6</v>
      </c>
      <c r="B148" s="6">
        <v>2</v>
      </c>
      <c r="C148" s="6" t="str">
        <f t="shared" ref="C148:F148" si="44">C112</f>
        <v>NS</v>
      </c>
      <c r="D148" s="6">
        <f t="shared" si="44"/>
        <v>1</v>
      </c>
      <c r="E148" s="6" t="str">
        <f t="shared" si="44"/>
        <v>EW</v>
      </c>
      <c r="F148" s="6">
        <f t="shared" si="44"/>
        <v>1</v>
      </c>
      <c r="G148" s="6" t="s">
        <v>40</v>
      </c>
      <c r="H148" s="6" t="s">
        <v>37</v>
      </c>
      <c r="I148" s="6" t="s">
        <v>42</v>
      </c>
      <c r="J148" s="6">
        <v>9</v>
      </c>
      <c r="K148" s="6">
        <v>140</v>
      </c>
      <c r="L148" s="6"/>
      <c r="M148" s="6">
        <f>IF($K$81&lt;K148, 2, IF($K$81&gt;K148, 0, 1))</f>
        <v>1</v>
      </c>
    </row>
    <row r="149" spans="1:13" x14ac:dyDescent="0.25">
      <c r="L149" s="17" t="s">
        <v>46</v>
      </c>
      <c r="M149" s="18">
        <f>SUM(M143:M148)</f>
        <v>5</v>
      </c>
    </row>
    <row r="151" spans="1:13" x14ac:dyDescent="0.25">
      <c r="A151" s="9" t="s">
        <v>43</v>
      </c>
      <c r="B151" s="9" t="s">
        <v>4</v>
      </c>
      <c r="C151" s="9" t="s">
        <v>18</v>
      </c>
      <c r="D151" s="9" t="s">
        <v>19</v>
      </c>
      <c r="E151" s="9" t="s">
        <v>20</v>
      </c>
      <c r="F151" s="9" t="s">
        <v>21</v>
      </c>
      <c r="G151" s="9" t="s">
        <v>22</v>
      </c>
      <c r="H151" s="9" t="s">
        <v>23</v>
      </c>
      <c r="I151" s="9" t="s">
        <v>24</v>
      </c>
      <c r="J151" s="9" t="s">
        <v>25</v>
      </c>
      <c r="K151" s="10" t="s">
        <v>26</v>
      </c>
      <c r="L151" s="10" t="s">
        <v>27</v>
      </c>
      <c r="M151" s="9" t="s">
        <v>44</v>
      </c>
    </row>
    <row r="152" spans="1:13" x14ac:dyDescent="0.25">
      <c r="A152" s="6">
        <v>1</v>
      </c>
      <c r="B152" s="6">
        <v>2</v>
      </c>
      <c r="C152" s="6" t="str">
        <f t="shared" ref="C152:F152" si="45">C107</f>
        <v>NS</v>
      </c>
      <c r="D152" s="6">
        <f t="shared" si="45"/>
        <v>1</v>
      </c>
      <c r="E152" s="6" t="str">
        <f t="shared" si="45"/>
        <v>EW</v>
      </c>
      <c r="F152" s="6">
        <f t="shared" si="45"/>
        <v>1</v>
      </c>
      <c r="G152" s="6" t="s">
        <v>32</v>
      </c>
      <c r="H152" s="6" t="s">
        <v>33</v>
      </c>
      <c r="I152" s="6" t="s">
        <v>34</v>
      </c>
      <c r="J152" s="6">
        <v>7</v>
      </c>
      <c r="K152" s="6">
        <v>140</v>
      </c>
      <c r="L152" s="6"/>
      <c r="M152" s="6">
        <f>IF($K$91&lt;K152, 2, IF($K$91&gt;K152, 0, 1))</f>
        <v>1</v>
      </c>
    </row>
    <row r="153" spans="1:13" x14ac:dyDescent="0.25">
      <c r="A153" s="6">
        <v>2</v>
      </c>
      <c r="B153" s="6">
        <v>2</v>
      </c>
      <c r="C153" s="6" t="str">
        <f t="shared" ref="C153:F153" si="46">C108</f>
        <v>NS</v>
      </c>
      <c r="D153" s="6">
        <f t="shared" si="46"/>
        <v>1</v>
      </c>
      <c r="E153" s="6" t="str">
        <f t="shared" si="46"/>
        <v>EW</v>
      </c>
      <c r="F153" s="6">
        <f t="shared" si="46"/>
        <v>1</v>
      </c>
      <c r="G153" s="6" t="s">
        <v>32</v>
      </c>
      <c r="H153" s="6" t="s">
        <v>33</v>
      </c>
      <c r="I153" s="6" t="s">
        <v>35</v>
      </c>
      <c r="J153" s="6">
        <v>7</v>
      </c>
      <c r="K153" s="6">
        <v>140</v>
      </c>
      <c r="L153" s="6"/>
      <c r="M153" s="6">
        <f>IF($K$91&lt;K153, 2, IF($K$91&gt;K153, 0, 1))</f>
        <v>1</v>
      </c>
    </row>
    <row r="154" spans="1:13" x14ac:dyDescent="0.25">
      <c r="A154" s="16">
        <v>3</v>
      </c>
      <c r="B154" s="6">
        <v>2</v>
      </c>
      <c r="C154" s="16" t="str">
        <f t="shared" ref="C154:F154" si="47">C109</f>
        <v>NS</v>
      </c>
      <c r="D154" s="16">
        <f t="shared" si="47"/>
        <v>0</v>
      </c>
      <c r="E154" s="16" t="str">
        <f t="shared" si="47"/>
        <v>EW</v>
      </c>
      <c r="F154" s="16">
        <f t="shared" si="47"/>
        <v>0</v>
      </c>
      <c r="G154" s="16" t="s">
        <v>36</v>
      </c>
      <c r="H154" s="16" t="s">
        <v>37</v>
      </c>
      <c r="I154" s="16" t="s">
        <v>38</v>
      </c>
      <c r="J154" s="16">
        <v>11</v>
      </c>
      <c r="K154" s="6">
        <v>140</v>
      </c>
      <c r="L154" s="16"/>
      <c r="M154" s="6">
        <f>IF($K$91&lt;K154, 2, IF($K$91&gt;K154, 0, 1))</f>
        <v>1</v>
      </c>
    </row>
    <row r="155" spans="1:13" x14ac:dyDescent="0.25">
      <c r="A155" s="6">
        <v>4</v>
      </c>
      <c r="B155" s="6">
        <v>2</v>
      </c>
      <c r="C155" s="6" t="str">
        <f t="shared" ref="C155:F155" si="48">C110</f>
        <v>NS</v>
      </c>
      <c r="D155" s="6" t="str">
        <f t="shared" si="48"/>
        <v>Board</v>
      </c>
      <c r="E155" s="6" t="str">
        <f t="shared" si="48"/>
        <v>EW</v>
      </c>
      <c r="F155" s="6">
        <f t="shared" si="48"/>
        <v>1</v>
      </c>
      <c r="G155" s="6" t="s">
        <v>32</v>
      </c>
      <c r="H155" s="6" t="s">
        <v>33</v>
      </c>
      <c r="I155" s="6" t="s">
        <v>39</v>
      </c>
      <c r="J155" s="6">
        <v>8</v>
      </c>
      <c r="K155" s="6">
        <v>140</v>
      </c>
      <c r="L155" s="6"/>
      <c r="M155" s="6">
        <f>IF($K$91&gt;K155, 2, IF($K$91&lt;K155, 0, 1))</f>
        <v>1</v>
      </c>
    </row>
    <row r="156" spans="1:13" x14ac:dyDescent="0.25">
      <c r="A156" s="16">
        <v>5</v>
      </c>
      <c r="B156" s="6">
        <v>2</v>
      </c>
      <c r="C156" s="16" t="str">
        <f t="shared" ref="C156:F156" si="49">C111</f>
        <v>NS</v>
      </c>
      <c r="D156" s="16">
        <f t="shared" si="49"/>
        <v>1</v>
      </c>
      <c r="E156" s="16" t="str">
        <f t="shared" si="49"/>
        <v>EW</v>
      </c>
      <c r="F156" s="16">
        <f t="shared" si="49"/>
        <v>1</v>
      </c>
      <c r="G156" s="16" t="s">
        <v>40</v>
      </c>
      <c r="H156" s="16" t="s">
        <v>37</v>
      </c>
      <c r="I156" s="16" t="s">
        <v>41</v>
      </c>
      <c r="J156" s="16">
        <v>9</v>
      </c>
      <c r="K156" s="6">
        <v>50</v>
      </c>
      <c r="L156" s="16"/>
      <c r="M156" s="6">
        <f>IF($K$91&lt;K156, 2, IF($K$91&gt;K156, 0, 1))</f>
        <v>0</v>
      </c>
    </row>
    <row r="157" spans="1:13" x14ac:dyDescent="0.25">
      <c r="A157" s="7">
        <v>6</v>
      </c>
      <c r="B157" s="7">
        <v>2</v>
      </c>
      <c r="C157" s="7" t="str">
        <f t="shared" ref="C157:F157" si="50">C112</f>
        <v>NS</v>
      </c>
      <c r="D157" s="7">
        <f t="shared" si="50"/>
        <v>1</v>
      </c>
      <c r="E157" s="7" t="str">
        <f t="shared" si="50"/>
        <v>EW</v>
      </c>
      <c r="F157" s="7">
        <f t="shared" si="50"/>
        <v>1</v>
      </c>
      <c r="G157" s="7" t="s">
        <v>40</v>
      </c>
      <c r="H157" s="7" t="s">
        <v>37</v>
      </c>
      <c r="I157" s="7" t="s">
        <v>42</v>
      </c>
      <c r="J157" s="7">
        <v>9</v>
      </c>
      <c r="K157" s="7">
        <v>140</v>
      </c>
      <c r="L157" s="7"/>
      <c r="M157" s="7" t="s">
        <v>45</v>
      </c>
    </row>
    <row r="158" spans="1:13" x14ac:dyDescent="0.25">
      <c r="L158" s="17" t="s">
        <v>46</v>
      </c>
      <c r="M158" s="18">
        <f>SUM(M152:M157)</f>
        <v>4</v>
      </c>
    </row>
    <row r="160" spans="1:13" ht="21" x14ac:dyDescent="0.35">
      <c r="A160" s="8" t="s">
        <v>55</v>
      </c>
    </row>
    <row r="162" spans="1:14" x14ac:dyDescent="0.25">
      <c r="A162" s="9" t="s">
        <v>17</v>
      </c>
      <c r="B162" s="9" t="s">
        <v>4</v>
      </c>
      <c r="C162" s="9" t="s">
        <v>18</v>
      </c>
      <c r="D162" s="9" t="s">
        <v>19</v>
      </c>
      <c r="E162" s="9" t="s">
        <v>20</v>
      </c>
      <c r="F162" s="9" t="s">
        <v>21</v>
      </c>
      <c r="G162" s="9" t="s">
        <v>22</v>
      </c>
      <c r="H162" s="9" t="s">
        <v>23</v>
      </c>
      <c r="I162" s="9" t="s">
        <v>24</v>
      </c>
      <c r="J162" s="9" t="s">
        <v>25</v>
      </c>
      <c r="K162" s="10" t="s">
        <v>26</v>
      </c>
      <c r="L162" s="10" t="s">
        <v>27</v>
      </c>
      <c r="M162" s="9" t="s">
        <v>28</v>
      </c>
      <c r="N162" s="11" t="s">
        <v>29</v>
      </c>
    </row>
    <row r="163" spans="1:14" x14ac:dyDescent="0.25">
      <c r="A163" s="6">
        <v>1</v>
      </c>
      <c r="B163" s="6">
        <v>3</v>
      </c>
      <c r="C163" s="6" t="s">
        <v>2</v>
      </c>
      <c r="D163" s="6">
        <f>B135</f>
        <v>2</v>
      </c>
      <c r="E163" s="6" t="s">
        <v>3</v>
      </c>
      <c r="F163" s="6">
        <f>B136</f>
        <v>2</v>
      </c>
      <c r="G163" s="6" t="s">
        <v>32</v>
      </c>
      <c r="H163" s="6" t="s">
        <v>33</v>
      </c>
      <c r="I163" s="6" t="s">
        <v>34</v>
      </c>
      <c r="J163" s="6">
        <v>7</v>
      </c>
      <c r="K163" s="6">
        <v>100</v>
      </c>
      <c r="L163" s="6"/>
      <c r="M163" s="6">
        <f>M179</f>
        <v>5</v>
      </c>
      <c r="N163" s="6">
        <f>10-M163</f>
        <v>5</v>
      </c>
    </row>
    <row r="164" spans="1:14" x14ac:dyDescent="0.25">
      <c r="A164" s="6">
        <v>2</v>
      </c>
      <c r="B164" s="6">
        <v>3</v>
      </c>
      <c r="C164" s="6" t="s">
        <v>2</v>
      </c>
      <c r="D164" s="6">
        <f>B137</f>
        <v>2</v>
      </c>
      <c r="E164" s="6" t="s">
        <v>3</v>
      </c>
      <c r="F164" s="6">
        <f>B138</f>
        <v>2</v>
      </c>
      <c r="G164" s="6" t="s">
        <v>32</v>
      </c>
      <c r="H164" s="6" t="s">
        <v>33</v>
      </c>
      <c r="I164" s="6" t="s">
        <v>35</v>
      </c>
      <c r="J164" s="6">
        <v>7</v>
      </c>
      <c r="K164" s="6">
        <v>100</v>
      </c>
      <c r="L164" s="6"/>
      <c r="M164" s="6">
        <f>M188</f>
        <v>5</v>
      </c>
      <c r="N164" s="6">
        <f t="shared" ref="N164:N168" si="51">10-M164</f>
        <v>5</v>
      </c>
    </row>
    <row r="165" spans="1:14" x14ac:dyDescent="0.25">
      <c r="A165" s="6">
        <v>3</v>
      </c>
      <c r="B165" s="6">
        <v>3</v>
      </c>
      <c r="C165" s="6" t="s">
        <v>2</v>
      </c>
      <c r="D165" s="6">
        <f>B139</f>
        <v>2</v>
      </c>
      <c r="E165" s="6" t="s">
        <v>3</v>
      </c>
      <c r="F165" s="6">
        <f>B139</f>
        <v>2</v>
      </c>
      <c r="G165" s="6" t="s">
        <v>36</v>
      </c>
      <c r="H165" s="6" t="s">
        <v>37</v>
      </c>
      <c r="I165" s="6" t="s">
        <v>38</v>
      </c>
      <c r="J165" s="6">
        <v>11</v>
      </c>
      <c r="K165" s="6">
        <v>450</v>
      </c>
      <c r="L165" s="6"/>
      <c r="M165" s="6">
        <f>M197</f>
        <v>5</v>
      </c>
      <c r="N165" s="6">
        <f t="shared" si="51"/>
        <v>5</v>
      </c>
    </row>
    <row r="166" spans="1:14" x14ac:dyDescent="0.25">
      <c r="A166" s="6">
        <v>4</v>
      </c>
      <c r="B166" s="6">
        <v>3</v>
      </c>
      <c r="C166" s="6" t="s">
        <v>2</v>
      </c>
      <c r="D166" s="6">
        <f>B141</f>
        <v>0</v>
      </c>
      <c r="E166" s="6" t="s">
        <v>3</v>
      </c>
      <c r="F166" s="6" t="str">
        <f>B142</f>
        <v>Board</v>
      </c>
      <c r="G166" s="6" t="s">
        <v>32</v>
      </c>
      <c r="H166" s="6" t="s">
        <v>33</v>
      </c>
      <c r="I166" s="6" t="s">
        <v>39</v>
      </c>
      <c r="J166" s="6">
        <v>8</v>
      </c>
      <c r="K166" s="6">
        <v>50</v>
      </c>
      <c r="L166" s="6"/>
      <c r="M166" s="6">
        <f>M206</f>
        <v>5</v>
      </c>
      <c r="N166" s="6">
        <f t="shared" si="51"/>
        <v>5</v>
      </c>
    </row>
    <row r="167" spans="1:14" x14ac:dyDescent="0.25">
      <c r="A167" s="6">
        <v>5</v>
      </c>
      <c r="B167" s="6">
        <v>3</v>
      </c>
      <c r="C167" s="6" t="s">
        <v>2</v>
      </c>
      <c r="D167" s="6">
        <f>B143</f>
        <v>2</v>
      </c>
      <c r="E167" s="6" t="s">
        <v>3</v>
      </c>
      <c r="F167" s="6">
        <f>B144</f>
        <v>2</v>
      </c>
      <c r="G167" s="6" t="s">
        <v>40</v>
      </c>
      <c r="H167" s="6" t="s">
        <v>37</v>
      </c>
      <c r="I167" s="6" t="s">
        <v>41</v>
      </c>
      <c r="J167" s="6">
        <v>9</v>
      </c>
      <c r="K167" s="6">
        <v>140</v>
      </c>
      <c r="L167" s="6"/>
      <c r="M167" s="6">
        <f>M215</f>
        <v>5</v>
      </c>
      <c r="N167" s="6">
        <f t="shared" si="51"/>
        <v>5</v>
      </c>
    </row>
    <row r="168" spans="1:14" x14ac:dyDescent="0.25">
      <c r="A168" s="6">
        <v>6</v>
      </c>
      <c r="B168" s="6">
        <v>3</v>
      </c>
      <c r="C168" s="6" t="s">
        <v>2</v>
      </c>
      <c r="D168" s="6">
        <f>B145</f>
        <v>2</v>
      </c>
      <c r="E168" s="6" t="s">
        <v>3</v>
      </c>
      <c r="F168" s="6">
        <f>B146</f>
        <v>2</v>
      </c>
      <c r="G168" s="6" t="s">
        <v>40</v>
      </c>
      <c r="H168" s="6" t="s">
        <v>37</v>
      </c>
      <c r="I168" s="6" t="s">
        <v>42</v>
      </c>
      <c r="J168" s="6">
        <v>9</v>
      </c>
      <c r="K168" s="6">
        <v>140</v>
      </c>
      <c r="L168" s="6"/>
      <c r="M168" s="6">
        <f>M224</f>
        <v>4</v>
      </c>
      <c r="N168" s="6">
        <f t="shared" si="51"/>
        <v>6</v>
      </c>
    </row>
    <row r="169" spans="1:14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 spans="1:14" ht="23.25" x14ac:dyDescent="0.35">
      <c r="A170" s="14" t="s">
        <v>56</v>
      </c>
      <c r="B170" s="14"/>
      <c r="C170" s="14"/>
      <c r="D170" s="14"/>
      <c r="E170" s="14"/>
      <c r="F170" s="14"/>
    </row>
    <row r="172" spans="1:14" x14ac:dyDescent="0.25">
      <c r="A172" s="9" t="s">
        <v>43</v>
      </c>
      <c r="B172" s="9" t="s">
        <v>4</v>
      </c>
      <c r="C172" s="9" t="s">
        <v>18</v>
      </c>
      <c r="D172" s="9" t="s">
        <v>19</v>
      </c>
      <c r="E172" s="9" t="s">
        <v>20</v>
      </c>
      <c r="F172" s="9" t="s">
        <v>21</v>
      </c>
      <c r="G172" s="9" t="s">
        <v>22</v>
      </c>
      <c r="H172" s="9" t="s">
        <v>23</v>
      </c>
      <c r="I172" s="9" t="s">
        <v>24</v>
      </c>
      <c r="J172" s="9" t="s">
        <v>25</v>
      </c>
      <c r="K172" s="10" t="s">
        <v>26</v>
      </c>
      <c r="L172" s="10" t="s">
        <v>27</v>
      </c>
      <c r="M172" s="9" t="s">
        <v>44</v>
      </c>
    </row>
    <row r="173" spans="1:14" x14ac:dyDescent="0.25">
      <c r="A173" s="7">
        <v>1</v>
      </c>
      <c r="B173" s="7">
        <v>3</v>
      </c>
      <c r="C173" s="7" t="s">
        <v>2</v>
      </c>
      <c r="D173" s="7">
        <f t="shared" ref="D173:D178" si="52">D163</f>
        <v>2</v>
      </c>
      <c r="E173" s="7" t="s">
        <v>3</v>
      </c>
      <c r="F173" s="7">
        <f t="shared" ref="F173:F178" si="53">F163</f>
        <v>2</v>
      </c>
      <c r="G173" s="7" t="s">
        <v>32</v>
      </c>
      <c r="H173" s="7" t="s">
        <v>33</v>
      </c>
      <c r="I173" s="7" t="s">
        <v>34</v>
      </c>
      <c r="J173" s="7">
        <v>7</v>
      </c>
      <c r="K173" s="7">
        <v>100</v>
      </c>
      <c r="L173" s="7"/>
      <c r="M173" s="7" t="s">
        <v>45</v>
      </c>
    </row>
    <row r="174" spans="1:14" x14ac:dyDescent="0.25">
      <c r="A174" s="6">
        <v>2</v>
      </c>
      <c r="B174" s="6">
        <v>3</v>
      </c>
      <c r="C174" s="6" t="s">
        <v>2</v>
      </c>
      <c r="D174" s="6">
        <f t="shared" si="52"/>
        <v>2</v>
      </c>
      <c r="E174" s="6" t="s">
        <v>3</v>
      </c>
      <c r="F174" s="6">
        <f t="shared" si="53"/>
        <v>2</v>
      </c>
      <c r="G174" s="6" t="s">
        <v>32</v>
      </c>
      <c r="H174" s="6" t="s">
        <v>33</v>
      </c>
      <c r="I174" s="6" t="s">
        <v>35</v>
      </c>
      <c r="J174" s="6">
        <v>7</v>
      </c>
      <c r="K174" s="6">
        <v>100</v>
      </c>
      <c r="L174" s="6"/>
      <c r="M174" s="6">
        <f>IF($K$41&gt;K174, 2, IF(K173&lt;K174, 0, 1))</f>
        <v>1</v>
      </c>
    </row>
    <row r="175" spans="1:14" x14ac:dyDescent="0.25">
      <c r="A175" s="6">
        <v>3</v>
      </c>
      <c r="B175" s="6">
        <v>3</v>
      </c>
      <c r="C175" s="6" t="s">
        <v>2</v>
      </c>
      <c r="D175" s="6">
        <f t="shared" si="52"/>
        <v>2</v>
      </c>
      <c r="E175" s="6" t="s">
        <v>3</v>
      </c>
      <c r="F175" s="6">
        <f t="shared" si="53"/>
        <v>2</v>
      </c>
      <c r="G175" s="6" t="s">
        <v>36</v>
      </c>
      <c r="H175" s="6" t="s">
        <v>37</v>
      </c>
      <c r="I175" s="6" t="s">
        <v>38</v>
      </c>
      <c r="J175" s="6">
        <v>11</v>
      </c>
      <c r="K175" s="6">
        <v>100</v>
      </c>
      <c r="L175" s="6"/>
      <c r="M175" s="6">
        <f>IF($K$41&gt;K175, 2, IF($K$41&lt;K175, 0, 1))</f>
        <v>1</v>
      </c>
    </row>
    <row r="176" spans="1:14" x14ac:dyDescent="0.25">
      <c r="A176" s="6">
        <v>4</v>
      </c>
      <c r="B176" s="6">
        <v>3</v>
      </c>
      <c r="C176" s="6" t="s">
        <v>2</v>
      </c>
      <c r="D176" s="6">
        <f t="shared" si="52"/>
        <v>0</v>
      </c>
      <c r="E176" s="6" t="s">
        <v>3</v>
      </c>
      <c r="F176" s="6" t="str">
        <f t="shared" si="53"/>
        <v>Board</v>
      </c>
      <c r="G176" s="6" t="s">
        <v>32</v>
      </c>
      <c r="H176" s="6" t="s">
        <v>33</v>
      </c>
      <c r="I176" s="6" t="s">
        <v>39</v>
      </c>
      <c r="J176" s="6">
        <v>8</v>
      </c>
      <c r="K176" s="6">
        <v>100</v>
      </c>
      <c r="L176" s="6"/>
      <c r="M176" s="6">
        <f>IF($K$41&gt;K176, 2, IF($K$41&lt;K176, 0, 1))</f>
        <v>1</v>
      </c>
    </row>
    <row r="177" spans="1:13" x14ac:dyDescent="0.25">
      <c r="A177" s="6">
        <v>5</v>
      </c>
      <c r="B177" s="6">
        <v>3</v>
      </c>
      <c r="C177" s="6" t="s">
        <v>2</v>
      </c>
      <c r="D177" s="6">
        <f t="shared" si="52"/>
        <v>2</v>
      </c>
      <c r="E177" s="6" t="s">
        <v>3</v>
      </c>
      <c r="F177" s="6">
        <f t="shared" si="53"/>
        <v>2</v>
      </c>
      <c r="G177" s="6" t="s">
        <v>40</v>
      </c>
      <c r="H177" s="6" t="s">
        <v>37</v>
      </c>
      <c r="I177" s="6" t="s">
        <v>41</v>
      </c>
      <c r="J177" s="6">
        <v>9</v>
      </c>
      <c r="K177" s="6">
        <v>100</v>
      </c>
      <c r="L177" s="6"/>
      <c r="M177" s="6">
        <f>IF($K$41&gt;K177, 2, IF($K$41&lt;K177, 0, 1))</f>
        <v>1</v>
      </c>
    </row>
    <row r="178" spans="1:13" x14ac:dyDescent="0.25">
      <c r="A178" s="6">
        <v>6</v>
      </c>
      <c r="B178" s="6">
        <v>3</v>
      </c>
      <c r="C178" s="6" t="s">
        <v>2</v>
      </c>
      <c r="D178" s="6">
        <f t="shared" si="52"/>
        <v>2</v>
      </c>
      <c r="E178" s="6" t="s">
        <v>3</v>
      </c>
      <c r="F178" s="6">
        <f t="shared" si="53"/>
        <v>2</v>
      </c>
      <c r="G178" s="6" t="s">
        <v>40</v>
      </c>
      <c r="H178" s="6" t="s">
        <v>37</v>
      </c>
      <c r="I178" s="6" t="s">
        <v>42</v>
      </c>
      <c r="J178" s="6">
        <v>9</v>
      </c>
      <c r="K178" s="6">
        <v>100</v>
      </c>
      <c r="L178" s="6"/>
      <c r="M178" s="6">
        <f>IF($K$41&gt;K178, 2, IF($K$41&lt;K178, 0, 1))</f>
        <v>1</v>
      </c>
    </row>
    <row r="179" spans="1:13" x14ac:dyDescent="0.25">
      <c r="L179" s="17" t="s">
        <v>46</v>
      </c>
      <c r="M179" s="18">
        <f>SUM(M174:M178)</f>
        <v>5</v>
      </c>
    </row>
    <row r="181" spans="1:13" x14ac:dyDescent="0.25">
      <c r="A181" s="9" t="s">
        <v>43</v>
      </c>
      <c r="B181" s="9" t="s">
        <v>4</v>
      </c>
      <c r="C181" s="9" t="s">
        <v>18</v>
      </c>
      <c r="D181" s="9" t="s">
        <v>19</v>
      </c>
      <c r="E181" s="9" t="s">
        <v>20</v>
      </c>
      <c r="F181" s="9" t="s">
        <v>21</v>
      </c>
      <c r="G181" s="9" t="s">
        <v>22</v>
      </c>
      <c r="H181" s="9" t="s">
        <v>23</v>
      </c>
      <c r="I181" s="9" t="s">
        <v>24</v>
      </c>
      <c r="J181" s="9" t="s">
        <v>25</v>
      </c>
      <c r="K181" s="10" t="s">
        <v>26</v>
      </c>
      <c r="L181" s="10" t="s">
        <v>27</v>
      </c>
      <c r="M181" s="9" t="s">
        <v>44</v>
      </c>
    </row>
    <row r="182" spans="1:13" x14ac:dyDescent="0.25">
      <c r="A182" s="6">
        <v>1</v>
      </c>
      <c r="B182" s="6">
        <v>3</v>
      </c>
      <c r="C182" s="6" t="str">
        <f t="shared" ref="C182:F182" si="54">C173</f>
        <v>NS</v>
      </c>
      <c r="D182" s="6">
        <f t="shared" si="54"/>
        <v>2</v>
      </c>
      <c r="E182" s="6" t="str">
        <f t="shared" si="54"/>
        <v>EW</v>
      </c>
      <c r="F182" s="6">
        <f t="shared" si="54"/>
        <v>2</v>
      </c>
      <c r="G182" s="6" t="s">
        <v>32</v>
      </c>
      <c r="H182" s="6" t="s">
        <v>33</v>
      </c>
      <c r="I182" s="6" t="s">
        <v>34</v>
      </c>
      <c r="J182" s="6">
        <v>7</v>
      </c>
      <c r="K182" s="6">
        <v>100</v>
      </c>
      <c r="L182" s="6"/>
      <c r="M182" s="6">
        <f>IF($K$51&gt;K182, 2, IF($K$51&lt;K182, 0, 1))</f>
        <v>1</v>
      </c>
    </row>
    <row r="183" spans="1:13" x14ac:dyDescent="0.25">
      <c r="A183" s="7">
        <v>2</v>
      </c>
      <c r="B183" s="7">
        <v>3</v>
      </c>
      <c r="C183" s="7" t="str">
        <f t="shared" ref="C183:F183" si="55">C174</f>
        <v>NS</v>
      </c>
      <c r="D183" s="7">
        <f t="shared" si="55"/>
        <v>2</v>
      </c>
      <c r="E183" s="7" t="str">
        <f t="shared" si="55"/>
        <v>EW</v>
      </c>
      <c r="F183" s="7">
        <f t="shared" si="55"/>
        <v>2</v>
      </c>
      <c r="G183" s="7" t="s">
        <v>32</v>
      </c>
      <c r="H183" s="7" t="s">
        <v>33</v>
      </c>
      <c r="I183" s="7" t="s">
        <v>35</v>
      </c>
      <c r="J183" s="7">
        <v>7</v>
      </c>
      <c r="K183" s="7">
        <v>100</v>
      </c>
      <c r="L183" s="7"/>
      <c r="M183" s="7" t="s">
        <v>45</v>
      </c>
    </row>
    <row r="184" spans="1:13" x14ac:dyDescent="0.25">
      <c r="A184" s="6">
        <v>3</v>
      </c>
      <c r="B184" s="6">
        <v>3</v>
      </c>
      <c r="C184" s="6" t="str">
        <f t="shared" ref="C184:F184" si="56">C175</f>
        <v>NS</v>
      </c>
      <c r="D184" s="6">
        <f t="shared" si="56"/>
        <v>2</v>
      </c>
      <c r="E184" s="6" t="str">
        <f t="shared" si="56"/>
        <v>EW</v>
      </c>
      <c r="F184" s="6">
        <f t="shared" si="56"/>
        <v>2</v>
      </c>
      <c r="G184" s="6" t="s">
        <v>36</v>
      </c>
      <c r="H184" s="6" t="s">
        <v>37</v>
      </c>
      <c r="I184" s="6" t="s">
        <v>38</v>
      </c>
      <c r="J184" s="6">
        <v>11</v>
      </c>
      <c r="K184" s="6">
        <v>100</v>
      </c>
      <c r="L184" s="6"/>
      <c r="M184" s="6">
        <f>IF($K$51&gt;K184, 2, IF($K$51&lt;K184, 0, 1))</f>
        <v>1</v>
      </c>
    </row>
    <row r="185" spans="1:13" x14ac:dyDescent="0.25">
      <c r="A185" s="6">
        <v>4</v>
      </c>
      <c r="B185" s="6">
        <v>3</v>
      </c>
      <c r="C185" s="6" t="str">
        <f t="shared" ref="C185:F185" si="57">C176</f>
        <v>NS</v>
      </c>
      <c r="D185" s="6">
        <f t="shared" si="57"/>
        <v>0</v>
      </c>
      <c r="E185" s="6" t="str">
        <f t="shared" si="57"/>
        <v>EW</v>
      </c>
      <c r="F185" s="6" t="str">
        <f t="shared" si="57"/>
        <v>Board</v>
      </c>
      <c r="G185" s="6" t="s">
        <v>32</v>
      </c>
      <c r="H185" s="6" t="s">
        <v>33</v>
      </c>
      <c r="I185" s="6" t="s">
        <v>39</v>
      </c>
      <c r="J185" s="6">
        <v>8</v>
      </c>
      <c r="K185" s="6">
        <v>100</v>
      </c>
      <c r="L185" s="6"/>
      <c r="M185" s="6">
        <f t="shared" ref="M185:M187" si="58">IF($K$51&gt;K185, 2, IF($K$51&lt;K185, 0, 1))</f>
        <v>1</v>
      </c>
    </row>
    <row r="186" spans="1:13" x14ac:dyDescent="0.25">
      <c r="A186" s="6">
        <v>5</v>
      </c>
      <c r="B186" s="6">
        <v>3</v>
      </c>
      <c r="C186" s="6" t="str">
        <f t="shared" ref="C186:F186" si="59">C177</f>
        <v>NS</v>
      </c>
      <c r="D186" s="6">
        <f t="shared" si="59"/>
        <v>2</v>
      </c>
      <c r="E186" s="6" t="str">
        <f t="shared" si="59"/>
        <v>EW</v>
      </c>
      <c r="F186" s="6">
        <f t="shared" si="59"/>
        <v>2</v>
      </c>
      <c r="G186" s="6" t="s">
        <v>40</v>
      </c>
      <c r="H186" s="6" t="s">
        <v>37</v>
      </c>
      <c r="I186" s="6" t="s">
        <v>41</v>
      </c>
      <c r="J186" s="6">
        <v>9</v>
      </c>
      <c r="K186" s="6">
        <v>100</v>
      </c>
      <c r="L186" s="6"/>
      <c r="M186" s="6">
        <f t="shared" si="58"/>
        <v>1</v>
      </c>
    </row>
    <row r="187" spans="1:13" x14ac:dyDescent="0.25">
      <c r="A187" s="6">
        <v>6</v>
      </c>
      <c r="B187" s="6">
        <v>3</v>
      </c>
      <c r="C187" s="6" t="str">
        <f t="shared" ref="C187:F187" si="60">C178</f>
        <v>NS</v>
      </c>
      <c r="D187" s="6">
        <f t="shared" si="60"/>
        <v>2</v>
      </c>
      <c r="E187" s="6" t="str">
        <f t="shared" si="60"/>
        <v>EW</v>
      </c>
      <c r="F187" s="6">
        <f t="shared" si="60"/>
        <v>2</v>
      </c>
      <c r="G187" s="6" t="s">
        <v>40</v>
      </c>
      <c r="H187" s="6" t="s">
        <v>37</v>
      </c>
      <c r="I187" s="6" t="s">
        <v>42</v>
      </c>
      <c r="J187" s="6">
        <v>9</v>
      </c>
      <c r="K187" s="6">
        <v>100</v>
      </c>
      <c r="L187" s="6"/>
      <c r="M187" s="6">
        <f t="shared" si="58"/>
        <v>1</v>
      </c>
    </row>
    <row r="188" spans="1:13" x14ac:dyDescent="0.25">
      <c r="L188" s="17" t="s">
        <v>46</v>
      </c>
      <c r="M188" s="18">
        <f>SUM(M182:M187)</f>
        <v>5</v>
      </c>
    </row>
    <row r="190" spans="1:13" x14ac:dyDescent="0.25">
      <c r="A190" s="9" t="s">
        <v>43</v>
      </c>
      <c r="B190" s="9" t="s">
        <v>4</v>
      </c>
      <c r="C190" s="9" t="s">
        <v>18</v>
      </c>
      <c r="D190" s="9" t="s">
        <v>19</v>
      </c>
      <c r="E190" s="9" t="s">
        <v>20</v>
      </c>
      <c r="F190" s="9" t="s">
        <v>21</v>
      </c>
      <c r="G190" s="9" t="s">
        <v>22</v>
      </c>
      <c r="H190" s="9" t="s">
        <v>23</v>
      </c>
      <c r="I190" s="9" t="s">
        <v>24</v>
      </c>
      <c r="J190" s="9" t="s">
        <v>25</v>
      </c>
      <c r="K190" s="10" t="s">
        <v>26</v>
      </c>
      <c r="L190" s="10" t="s">
        <v>27</v>
      </c>
      <c r="M190" s="9" t="s">
        <v>44</v>
      </c>
    </row>
    <row r="191" spans="1:13" x14ac:dyDescent="0.25">
      <c r="A191" s="6">
        <v>1</v>
      </c>
      <c r="B191" s="6">
        <v>3</v>
      </c>
      <c r="C191" s="6" t="str">
        <f t="shared" ref="C191:F191" si="61">C173</f>
        <v>NS</v>
      </c>
      <c r="D191" s="6">
        <f t="shared" si="61"/>
        <v>2</v>
      </c>
      <c r="E191" s="6" t="str">
        <f t="shared" si="61"/>
        <v>EW</v>
      </c>
      <c r="F191" s="6">
        <f t="shared" si="61"/>
        <v>2</v>
      </c>
      <c r="G191" s="6" t="s">
        <v>32</v>
      </c>
      <c r="H191" s="6" t="s">
        <v>33</v>
      </c>
      <c r="I191" s="6" t="s">
        <v>34</v>
      </c>
      <c r="J191" s="6">
        <v>7</v>
      </c>
      <c r="K191" s="6">
        <v>450</v>
      </c>
      <c r="L191" s="6"/>
      <c r="M191" s="6">
        <f>IF($K$61&lt;K191, 2, IF($K$61&gt;K191, 0, 1))</f>
        <v>1</v>
      </c>
    </row>
    <row r="192" spans="1:13" x14ac:dyDescent="0.25">
      <c r="A192" s="6">
        <v>2</v>
      </c>
      <c r="B192" s="6">
        <v>3</v>
      </c>
      <c r="C192" s="6" t="str">
        <f t="shared" ref="C192:F192" si="62">C174</f>
        <v>NS</v>
      </c>
      <c r="D192" s="6">
        <f t="shared" si="62"/>
        <v>2</v>
      </c>
      <c r="E192" s="6" t="str">
        <f t="shared" si="62"/>
        <v>EW</v>
      </c>
      <c r="F192" s="6">
        <f t="shared" si="62"/>
        <v>2</v>
      </c>
      <c r="G192" s="6" t="s">
        <v>32</v>
      </c>
      <c r="H192" s="6" t="s">
        <v>33</v>
      </c>
      <c r="I192" s="6" t="s">
        <v>35</v>
      </c>
      <c r="J192" s="6">
        <v>7</v>
      </c>
      <c r="K192" s="6">
        <v>450</v>
      </c>
      <c r="L192" s="6"/>
      <c r="M192" s="6">
        <f>IF($K$61&lt;K192, 2, IF($K$61&gt;K192, 0, 1))</f>
        <v>1</v>
      </c>
    </row>
    <row r="193" spans="1:13" x14ac:dyDescent="0.25">
      <c r="A193" s="7">
        <v>3</v>
      </c>
      <c r="B193" s="7">
        <v>3</v>
      </c>
      <c r="C193" s="7" t="str">
        <f t="shared" ref="C193:F193" si="63">C175</f>
        <v>NS</v>
      </c>
      <c r="D193" s="7">
        <f t="shared" si="63"/>
        <v>2</v>
      </c>
      <c r="E193" s="7" t="str">
        <f t="shared" si="63"/>
        <v>EW</v>
      </c>
      <c r="F193" s="7">
        <f t="shared" si="63"/>
        <v>2</v>
      </c>
      <c r="G193" s="7" t="s">
        <v>36</v>
      </c>
      <c r="H193" s="7" t="s">
        <v>37</v>
      </c>
      <c r="I193" s="7" t="s">
        <v>38</v>
      </c>
      <c r="J193" s="7">
        <v>11</v>
      </c>
      <c r="K193" s="7">
        <v>450</v>
      </c>
      <c r="L193" s="7"/>
      <c r="M193" s="7" t="s">
        <v>45</v>
      </c>
    </row>
    <row r="194" spans="1:13" x14ac:dyDescent="0.25">
      <c r="A194" s="6">
        <v>4</v>
      </c>
      <c r="B194" s="6">
        <v>3</v>
      </c>
      <c r="C194" s="6" t="str">
        <f t="shared" ref="C194:F194" si="64">C176</f>
        <v>NS</v>
      </c>
      <c r="D194" s="6">
        <f t="shared" si="64"/>
        <v>0</v>
      </c>
      <c r="E194" s="6" t="str">
        <f t="shared" si="64"/>
        <v>EW</v>
      </c>
      <c r="F194" s="6" t="str">
        <f t="shared" si="64"/>
        <v>Board</v>
      </c>
      <c r="G194" s="6" t="s">
        <v>32</v>
      </c>
      <c r="H194" s="6" t="s">
        <v>33</v>
      </c>
      <c r="I194" s="6" t="s">
        <v>39</v>
      </c>
      <c r="J194" s="6">
        <v>8</v>
      </c>
      <c r="K194" s="6">
        <v>450</v>
      </c>
      <c r="L194" s="6"/>
      <c r="M194" s="6">
        <f>IF($K$61&gt;K194, 2, IF($K$61&lt;K194, 0, 1))</f>
        <v>1</v>
      </c>
    </row>
    <row r="195" spans="1:13" x14ac:dyDescent="0.25">
      <c r="A195" s="6">
        <v>5</v>
      </c>
      <c r="B195" s="6">
        <v>3</v>
      </c>
      <c r="C195" s="6" t="str">
        <f t="shared" ref="C195:F195" si="65">C177</f>
        <v>NS</v>
      </c>
      <c r="D195" s="6">
        <f t="shared" si="65"/>
        <v>2</v>
      </c>
      <c r="E195" s="6" t="str">
        <f t="shared" si="65"/>
        <v>EW</v>
      </c>
      <c r="F195" s="6">
        <f t="shared" si="65"/>
        <v>2</v>
      </c>
      <c r="G195" s="6" t="s">
        <v>40</v>
      </c>
      <c r="H195" s="6" t="s">
        <v>37</v>
      </c>
      <c r="I195" s="6" t="s">
        <v>41</v>
      </c>
      <c r="J195" s="6">
        <v>9</v>
      </c>
      <c r="K195" s="6">
        <v>450</v>
      </c>
      <c r="L195" s="6"/>
      <c r="M195" s="6">
        <f>IF($K$61&lt;K195, 2, IF($K$61&gt;K195, 0, 1))</f>
        <v>1</v>
      </c>
    </row>
    <row r="196" spans="1:13" x14ac:dyDescent="0.25">
      <c r="A196" s="6">
        <v>6</v>
      </c>
      <c r="B196" s="6">
        <v>3</v>
      </c>
      <c r="C196" s="6" t="str">
        <f t="shared" ref="C196:F196" si="66">C178</f>
        <v>NS</v>
      </c>
      <c r="D196" s="6">
        <f t="shared" si="66"/>
        <v>2</v>
      </c>
      <c r="E196" s="6" t="str">
        <f t="shared" si="66"/>
        <v>EW</v>
      </c>
      <c r="F196" s="6">
        <f t="shared" si="66"/>
        <v>2</v>
      </c>
      <c r="G196" s="6" t="s">
        <v>40</v>
      </c>
      <c r="H196" s="6" t="s">
        <v>37</v>
      </c>
      <c r="I196" s="6" t="s">
        <v>42</v>
      </c>
      <c r="J196" s="6">
        <v>9</v>
      </c>
      <c r="K196" s="6">
        <v>450</v>
      </c>
      <c r="L196" s="6"/>
      <c r="M196" s="6">
        <f>IF($K$61&lt;K196, 2, IF($K$61&gt;K196, 0, 1))</f>
        <v>1</v>
      </c>
    </row>
    <row r="197" spans="1:13" x14ac:dyDescent="0.25">
      <c r="L197" s="17" t="s">
        <v>46</v>
      </c>
      <c r="M197" s="18">
        <f>SUM(M191:M196)</f>
        <v>5</v>
      </c>
    </row>
    <row r="199" spans="1:13" x14ac:dyDescent="0.25">
      <c r="A199" s="9" t="s">
        <v>43</v>
      </c>
      <c r="B199" s="9" t="s">
        <v>4</v>
      </c>
      <c r="C199" s="9" t="s">
        <v>18</v>
      </c>
      <c r="D199" s="9" t="s">
        <v>19</v>
      </c>
      <c r="E199" s="9" t="s">
        <v>20</v>
      </c>
      <c r="F199" s="9" t="s">
        <v>21</v>
      </c>
      <c r="G199" s="9" t="s">
        <v>22</v>
      </c>
      <c r="H199" s="9" t="s">
        <v>23</v>
      </c>
      <c r="I199" s="9" t="s">
        <v>24</v>
      </c>
      <c r="J199" s="9" t="s">
        <v>25</v>
      </c>
      <c r="K199" s="10" t="s">
        <v>26</v>
      </c>
      <c r="L199" s="10" t="s">
        <v>27</v>
      </c>
      <c r="M199" s="9" t="s">
        <v>44</v>
      </c>
    </row>
    <row r="200" spans="1:13" x14ac:dyDescent="0.25">
      <c r="A200" s="6">
        <v>1</v>
      </c>
      <c r="B200" s="6">
        <v>3</v>
      </c>
      <c r="C200" s="6" t="str">
        <f t="shared" ref="C200:F200" si="67">C173</f>
        <v>NS</v>
      </c>
      <c r="D200" s="6">
        <f t="shared" si="67"/>
        <v>2</v>
      </c>
      <c r="E200" s="6" t="str">
        <f t="shared" si="67"/>
        <v>EW</v>
      </c>
      <c r="F200" s="6">
        <f t="shared" si="67"/>
        <v>2</v>
      </c>
      <c r="G200" s="6" t="s">
        <v>32</v>
      </c>
      <c r="H200" s="6" t="s">
        <v>33</v>
      </c>
      <c r="I200" s="6" t="s">
        <v>34</v>
      </c>
      <c r="J200" s="6">
        <v>7</v>
      </c>
      <c r="K200" s="6">
        <v>50</v>
      </c>
      <c r="L200" s="6"/>
      <c r="M200" s="6">
        <f>IF($K$71&lt;K200, 2, IF($K$71&gt;K200, 0, 1))</f>
        <v>1</v>
      </c>
    </row>
    <row r="201" spans="1:13" x14ac:dyDescent="0.25">
      <c r="A201" s="6">
        <v>2</v>
      </c>
      <c r="B201" s="6">
        <v>3</v>
      </c>
      <c r="C201" s="6" t="str">
        <f t="shared" ref="C201:F201" si="68">C174</f>
        <v>NS</v>
      </c>
      <c r="D201" s="6">
        <f t="shared" si="68"/>
        <v>2</v>
      </c>
      <c r="E201" s="6" t="str">
        <f t="shared" si="68"/>
        <v>EW</v>
      </c>
      <c r="F201" s="6">
        <f t="shared" si="68"/>
        <v>2</v>
      </c>
      <c r="G201" s="6" t="s">
        <v>32</v>
      </c>
      <c r="H201" s="6" t="s">
        <v>33</v>
      </c>
      <c r="I201" s="6" t="s">
        <v>35</v>
      </c>
      <c r="J201" s="6">
        <v>7</v>
      </c>
      <c r="K201" s="6">
        <v>50</v>
      </c>
      <c r="L201" s="6"/>
      <c r="M201" s="6">
        <f t="shared" ref="M201:M202" si="69">IF($K$71&lt;K201, 2, IF($K$71&gt;K201, 0, 1))</f>
        <v>1</v>
      </c>
    </row>
    <row r="202" spans="1:13" x14ac:dyDescent="0.25">
      <c r="A202" s="16">
        <v>3</v>
      </c>
      <c r="B202" s="6">
        <v>3</v>
      </c>
      <c r="C202" s="16" t="str">
        <f t="shared" ref="C202:F202" si="70">C175</f>
        <v>NS</v>
      </c>
      <c r="D202" s="16">
        <f t="shared" si="70"/>
        <v>2</v>
      </c>
      <c r="E202" s="16" t="str">
        <f t="shared" si="70"/>
        <v>EW</v>
      </c>
      <c r="F202" s="16">
        <f t="shared" si="70"/>
        <v>2</v>
      </c>
      <c r="G202" s="16" t="s">
        <v>36</v>
      </c>
      <c r="H202" s="16" t="s">
        <v>37</v>
      </c>
      <c r="I202" s="16" t="s">
        <v>38</v>
      </c>
      <c r="J202" s="16">
        <v>11</v>
      </c>
      <c r="K202" s="16">
        <v>50</v>
      </c>
      <c r="L202" s="16"/>
      <c r="M202" s="6">
        <f t="shared" si="69"/>
        <v>1</v>
      </c>
    </row>
    <row r="203" spans="1:13" x14ac:dyDescent="0.25">
      <c r="A203" s="7">
        <v>4</v>
      </c>
      <c r="B203" s="7">
        <v>3</v>
      </c>
      <c r="C203" s="7" t="str">
        <f t="shared" ref="C203:F203" si="71">C176</f>
        <v>NS</v>
      </c>
      <c r="D203" s="7">
        <f t="shared" si="71"/>
        <v>0</v>
      </c>
      <c r="E203" s="7" t="str">
        <f t="shared" si="71"/>
        <v>EW</v>
      </c>
      <c r="F203" s="7" t="str">
        <f t="shared" si="71"/>
        <v>Board</v>
      </c>
      <c r="G203" s="7" t="s">
        <v>32</v>
      </c>
      <c r="H203" s="7" t="s">
        <v>33</v>
      </c>
      <c r="I203" s="7" t="s">
        <v>39</v>
      </c>
      <c r="J203" s="7">
        <v>8</v>
      </c>
      <c r="K203" s="7">
        <v>50</v>
      </c>
      <c r="L203" s="7"/>
      <c r="M203" s="7" t="s">
        <v>45</v>
      </c>
    </row>
    <row r="204" spans="1:13" x14ac:dyDescent="0.25">
      <c r="A204" s="6">
        <v>5</v>
      </c>
      <c r="B204" s="6">
        <v>3</v>
      </c>
      <c r="C204" s="6" t="str">
        <f t="shared" ref="C204:F204" si="72">C177</f>
        <v>NS</v>
      </c>
      <c r="D204" s="6">
        <f t="shared" si="72"/>
        <v>2</v>
      </c>
      <c r="E204" s="6" t="str">
        <f t="shared" si="72"/>
        <v>EW</v>
      </c>
      <c r="F204" s="6">
        <f t="shared" si="72"/>
        <v>2</v>
      </c>
      <c r="G204" s="6" t="s">
        <v>40</v>
      </c>
      <c r="H204" s="6" t="s">
        <v>37</v>
      </c>
      <c r="I204" s="6" t="s">
        <v>41</v>
      </c>
      <c r="J204" s="6">
        <v>9</v>
      </c>
      <c r="K204" s="6">
        <v>50</v>
      </c>
      <c r="L204" s="6"/>
      <c r="M204" s="6">
        <f>IF($K$71&lt;K204, 2, IF($K$71&gt;K204, 0, 1))</f>
        <v>1</v>
      </c>
    </row>
    <row r="205" spans="1:13" x14ac:dyDescent="0.25">
      <c r="A205" s="6">
        <v>6</v>
      </c>
      <c r="B205" s="6">
        <v>3</v>
      </c>
      <c r="C205" s="6" t="str">
        <f t="shared" ref="C205:F205" si="73">C178</f>
        <v>NS</v>
      </c>
      <c r="D205" s="6">
        <f t="shared" si="73"/>
        <v>2</v>
      </c>
      <c r="E205" s="6" t="str">
        <f t="shared" si="73"/>
        <v>EW</v>
      </c>
      <c r="F205" s="6">
        <f t="shared" si="73"/>
        <v>2</v>
      </c>
      <c r="G205" s="6" t="s">
        <v>40</v>
      </c>
      <c r="H205" s="6" t="s">
        <v>37</v>
      </c>
      <c r="I205" s="6" t="s">
        <v>42</v>
      </c>
      <c r="J205" s="6">
        <v>9</v>
      </c>
      <c r="K205" s="6">
        <v>50</v>
      </c>
      <c r="L205" s="6"/>
      <c r="M205" s="6">
        <f>IF($K$71&lt;K205, 2, IF($K$71&gt;K205, 0, 1))</f>
        <v>1</v>
      </c>
    </row>
    <row r="206" spans="1:13" x14ac:dyDescent="0.25">
      <c r="L206" s="17" t="s">
        <v>46</v>
      </c>
      <c r="M206" s="18">
        <f>SUM(M200:M205)</f>
        <v>5</v>
      </c>
    </row>
    <row r="208" spans="1:13" x14ac:dyDescent="0.25">
      <c r="A208" s="9" t="s">
        <v>43</v>
      </c>
      <c r="B208" s="9" t="s">
        <v>4</v>
      </c>
      <c r="C208" s="9" t="s">
        <v>18</v>
      </c>
      <c r="D208" s="9" t="s">
        <v>19</v>
      </c>
      <c r="E208" s="9" t="s">
        <v>20</v>
      </c>
      <c r="F208" s="9" t="s">
        <v>21</v>
      </c>
      <c r="G208" s="9" t="s">
        <v>22</v>
      </c>
      <c r="H208" s="9" t="s">
        <v>23</v>
      </c>
      <c r="I208" s="9" t="s">
        <v>24</v>
      </c>
      <c r="J208" s="9" t="s">
        <v>25</v>
      </c>
      <c r="K208" s="10" t="s">
        <v>26</v>
      </c>
      <c r="L208" s="10" t="s">
        <v>27</v>
      </c>
      <c r="M208" s="9" t="s">
        <v>44</v>
      </c>
    </row>
    <row r="209" spans="1:13" x14ac:dyDescent="0.25">
      <c r="A209" s="6">
        <v>1</v>
      </c>
      <c r="B209" s="6">
        <v>3</v>
      </c>
      <c r="C209" s="6" t="str">
        <f t="shared" ref="C209:F209" si="74">C173</f>
        <v>NS</v>
      </c>
      <c r="D209" s="6">
        <f t="shared" si="74"/>
        <v>2</v>
      </c>
      <c r="E209" s="6" t="str">
        <f t="shared" si="74"/>
        <v>EW</v>
      </c>
      <c r="F209" s="6">
        <f t="shared" si="74"/>
        <v>2</v>
      </c>
      <c r="G209" s="6" t="s">
        <v>32</v>
      </c>
      <c r="H209" s="6" t="s">
        <v>33</v>
      </c>
      <c r="I209" s="6" t="s">
        <v>34</v>
      </c>
      <c r="J209" s="6">
        <v>7</v>
      </c>
      <c r="K209" s="6">
        <v>140</v>
      </c>
      <c r="L209" s="6"/>
      <c r="M209" s="6">
        <f>IF($K$81&lt;K209, 2, IF($K$81&gt;K209, 0, 1))</f>
        <v>1</v>
      </c>
    </row>
    <row r="210" spans="1:13" x14ac:dyDescent="0.25">
      <c r="A210" s="6">
        <v>2</v>
      </c>
      <c r="B210" s="6">
        <v>3</v>
      </c>
      <c r="C210" s="6" t="str">
        <f t="shared" ref="C210:F210" si="75">C174</f>
        <v>NS</v>
      </c>
      <c r="D210" s="6">
        <f t="shared" si="75"/>
        <v>2</v>
      </c>
      <c r="E210" s="6" t="str">
        <f t="shared" si="75"/>
        <v>EW</v>
      </c>
      <c r="F210" s="6">
        <f t="shared" si="75"/>
        <v>2</v>
      </c>
      <c r="G210" s="6" t="s">
        <v>32</v>
      </c>
      <c r="H210" s="6" t="s">
        <v>33</v>
      </c>
      <c r="I210" s="6" t="s">
        <v>35</v>
      </c>
      <c r="J210" s="6">
        <v>7</v>
      </c>
      <c r="K210" s="6">
        <v>140</v>
      </c>
      <c r="L210" s="6"/>
      <c r="M210" s="6">
        <f>IF($K$81&lt;K210, 2, IF($K$81&gt;K210, 0, 1))</f>
        <v>1</v>
      </c>
    </row>
    <row r="211" spans="1:13" x14ac:dyDescent="0.25">
      <c r="A211" s="16">
        <v>3</v>
      </c>
      <c r="B211" s="6">
        <v>3</v>
      </c>
      <c r="C211" s="16" t="str">
        <f t="shared" ref="C211:F211" si="76">C175</f>
        <v>NS</v>
      </c>
      <c r="D211" s="16">
        <f t="shared" si="76"/>
        <v>2</v>
      </c>
      <c r="E211" s="16" t="str">
        <f t="shared" si="76"/>
        <v>EW</v>
      </c>
      <c r="F211" s="16">
        <f t="shared" si="76"/>
        <v>2</v>
      </c>
      <c r="G211" s="16" t="s">
        <v>36</v>
      </c>
      <c r="H211" s="16" t="s">
        <v>37</v>
      </c>
      <c r="I211" s="16" t="s">
        <v>38</v>
      </c>
      <c r="J211" s="16">
        <v>11</v>
      </c>
      <c r="K211" s="6">
        <v>140</v>
      </c>
      <c r="L211" s="16"/>
      <c r="M211" s="6">
        <f>IF($K$81&lt;K211, 2, IF($K$81&gt;K211, 0, 1))</f>
        <v>1</v>
      </c>
    </row>
    <row r="212" spans="1:13" x14ac:dyDescent="0.25">
      <c r="A212" s="6">
        <v>4</v>
      </c>
      <c r="B212" s="6">
        <v>3</v>
      </c>
      <c r="C212" s="6" t="str">
        <f t="shared" ref="C212:F212" si="77">C176</f>
        <v>NS</v>
      </c>
      <c r="D212" s="6">
        <f t="shared" si="77"/>
        <v>0</v>
      </c>
      <c r="E212" s="6" t="str">
        <f t="shared" si="77"/>
        <v>EW</v>
      </c>
      <c r="F212" s="6" t="str">
        <f t="shared" si="77"/>
        <v>Board</v>
      </c>
      <c r="G212" s="6" t="s">
        <v>32</v>
      </c>
      <c r="H212" s="6" t="s">
        <v>33</v>
      </c>
      <c r="I212" s="6" t="s">
        <v>39</v>
      </c>
      <c r="J212" s="6">
        <v>8</v>
      </c>
      <c r="K212" s="6">
        <v>140</v>
      </c>
      <c r="L212" s="6"/>
      <c r="M212" s="6">
        <f>IF($K$81&lt;K212, 2, IF($K$81&gt;K212, 0, 1))</f>
        <v>1</v>
      </c>
    </row>
    <row r="213" spans="1:13" x14ac:dyDescent="0.25">
      <c r="A213" s="7">
        <v>5</v>
      </c>
      <c r="B213" s="7">
        <v>3</v>
      </c>
      <c r="C213" s="7" t="str">
        <f t="shared" ref="C213:F213" si="78">C177</f>
        <v>NS</v>
      </c>
      <c r="D213" s="7">
        <f t="shared" si="78"/>
        <v>2</v>
      </c>
      <c r="E213" s="7" t="str">
        <f t="shared" si="78"/>
        <v>EW</v>
      </c>
      <c r="F213" s="7">
        <f t="shared" si="78"/>
        <v>2</v>
      </c>
      <c r="G213" s="7" t="s">
        <v>40</v>
      </c>
      <c r="H213" s="7" t="s">
        <v>37</v>
      </c>
      <c r="I213" s="7" t="s">
        <v>41</v>
      </c>
      <c r="J213" s="7">
        <v>9</v>
      </c>
      <c r="K213" s="7">
        <v>140</v>
      </c>
      <c r="L213" s="7"/>
      <c r="M213" s="7" t="s">
        <v>45</v>
      </c>
    </row>
    <row r="214" spans="1:13" x14ac:dyDescent="0.25">
      <c r="A214" s="6">
        <v>6</v>
      </c>
      <c r="B214" s="6">
        <v>3</v>
      </c>
      <c r="C214" s="6" t="str">
        <f t="shared" ref="C214:F214" si="79">C178</f>
        <v>NS</v>
      </c>
      <c r="D214" s="6">
        <f t="shared" si="79"/>
        <v>2</v>
      </c>
      <c r="E214" s="6" t="str">
        <f t="shared" si="79"/>
        <v>EW</v>
      </c>
      <c r="F214" s="6">
        <f t="shared" si="79"/>
        <v>2</v>
      </c>
      <c r="G214" s="6" t="s">
        <v>40</v>
      </c>
      <c r="H214" s="6" t="s">
        <v>37</v>
      </c>
      <c r="I214" s="6" t="s">
        <v>42</v>
      </c>
      <c r="J214" s="6">
        <v>9</v>
      </c>
      <c r="K214" s="6">
        <v>140</v>
      </c>
      <c r="L214" s="6"/>
      <c r="M214" s="6">
        <f>IF($K$81&lt;K214, 2, IF($K$81&gt;K214, 0, 1))</f>
        <v>1</v>
      </c>
    </row>
    <row r="215" spans="1:13" x14ac:dyDescent="0.25">
      <c r="L215" s="17" t="s">
        <v>46</v>
      </c>
      <c r="M215" s="18">
        <f>SUM(M209:M214)</f>
        <v>5</v>
      </c>
    </row>
    <row r="217" spans="1:13" x14ac:dyDescent="0.25">
      <c r="A217" s="9" t="s">
        <v>43</v>
      </c>
      <c r="B217" s="9" t="s">
        <v>4</v>
      </c>
      <c r="C217" s="9" t="s">
        <v>18</v>
      </c>
      <c r="D217" s="9" t="s">
        <v>19</v>
      </c>
      <c r="E217" s="9" t="s">
        <v>20</v>
      </c>
      <c r="F217" s="9" t="s">
        <v>21</v>
      </c>
      <c r="G217" s="9" t="s">
        <v>22</v>
      </c>
      <c r="H217" s="9" t="s">
        <v>23</v>
      </c>
      <c r="I217" s="9" t="s">
        <v>24</v>
      </c>
      <c r="J217" s="9" t="s">
        <v>25</v>
      </c>
      <c r="K217" s="10" t="s">
        <v>26</v>
      </c>
      <c r="L217" s="10" t="s">
        <v>27</v>
      </c>
      <c r="M217" s="9" t="s">
        <v>44</v>
      </c>
    </row>
    <row r="218" spans="1:13" x14ac:dyDescent="0.25">
      <c r="A218" s="6">
        <v>1</v>
      </c>
      <c r="B218" s="6">
        <v>3</v>
      </c>
      <c r="C218" s="6" t="str">
        <f t="shared" ref="C218:F218" si="80">C173</f>
        <v>NS</v>
      </c>
      <c r="D218" s="6">
        <f t="shared" si="80"/>
        <v>2</v>
      </c>
      <c r="E218" s="6" t="str">
        <f t="shared" si="80"/>
        <v>EW</v>
      </c>
      <c r="F218" s="6">
        <f t="shared" si="80"/>
        <v>2</v>
      </c>
      <c r="G218" s="6" t="s">
        <v>32</v>
      </c>
      <c r="H218" s="6" t="s">
        <v>33</v>
      </c>
      <c r="I218" s="6" t="s">
        <v>34</v>
      </c>
      <c r="J218" s="6">
        <v>7</v>
      </c>
      <c r="K218" s="6">
        <v>140</v>
      </c>
      <c r="L218" s="6"/>
      <c r="M218" s="6">
        <f>IF($K$91&lt;K218, 2, IF($K$91&gt;K218, 0, 1))</f>
        <v>1</v>
      </c>
    </row>
    <row r="219" spans="1:13" x14ac:dyDescent="0.25">
      <c r="A219" s="6">
        <v>2</v>
      </c>
      <c r="B219" s="6">
        <v>3</v>
      </c>
      <c r="C219" s="6" t="str">
        <f t="shared" ref="C219:F219" si="81">C174</f>
        <v>NS</v>
      </c>
      <c r="D219" s="6">
        <f t="shared" si="81"/>
        <v>2</v>
      </c>
      <c r="E219" s="6" t="str">
        <f t="shared" si="81"/>
        <v>EW</v>
      </c>
      <c r="F219" s="6">
        <f t="shared" si="81"/>
        <v>2</v>
      </c>
      <c r="G219" s="6" t="s">
        <v>32</v>
      </c>
      <c r="H219" s="6" t="s">
        <v>33</v>
      </c>
      <c r="I219" s="6" t="s">
        <v>35</v>
      </c>
      <c r="J219" s="6">
        <v>7</v>
      </c>
      <c r="K219" s="6">
        <v>140</v>
      </c>
      <c r="L219" s="6"/>
      <c r="M219" s="6">
        <f>IF($K$91&lt;K219, 2, IF($K$91&gt;K219, 0, 1))</f>
        <v>1</v>
      </c>
    </row>
    <row r="220" spans="1:13" x14ac:dyDescent="0.25">
      <c r="A220" s="16">
        <v>3</v>
      </c>
      <c r="B220" s="6">
        <v>3</v>
      </c>
      <c r="C220" s="16" t="str">
        <f t="shared" ref="C220:F220" si="82">C175</f>
        <v>NS</v>
      </c>
      <c r="D220" s="16">
        <f t="shared" si="82"/>
        <v>2</v>
      </c>
      <c r="E220" s="16" t="str">
        <f t="shared" si="82"/>
        <v>EW</v>
      </c>
      <c r="F220" s="16">
        <f t="shared" si="82"/>
        <v>2</v>
      </c>
      <c r="G220" s="16" t="s">
        <v>36</v>
      </c>
      <c r="H220" s="16" t="s">
        <v>37</v>
      </c>
      <c r="I220" s="16" t="s">
        <v>38</v>
      </c>
      <c r="J220" s="16">
        <v>11</v>
      </c>
      <c r="K220" s="6">
        <v>140</v>
      </c>
      <c r="L220" s="16"/>
      <c r="M220" s="6">
        <f>IF($K$91&lt;K220, 2, IF($K$91&gt;K220, 0, 1))</f>
        <v>1</v>
      </c>
    </row>
    <row r="221" spans="1:13" x14ac:dyDescent="0.25">
      <c r="A221" s="6">
        <v>4</v>
      </c>
      <c r="B221" s="6">
        <v>3</v>
      </c>
      <c r="C221" s="6" t="str">
        <f t="shared" ref="C221:F221" si="83">C176</f>
        <v>NS</v>
      </c>
      <c r="D221" s="6">
        <f t="shared" si="83"/>
        <v>0</v>
      </c>
      <c r="E221" s="6" t="str">
        <f t="shared" si="83"/>
        <v>EW</v>
      </c>
      <c r="F221" s="6" t="str">
        <f t="shared" si="83"/>
        <v>Board</v>
      </c>
      <c r="G221" s="6" t="s">
        <v>32</v>
      </c>
      <c r="H221" s="6" t="s">
        <v>33</v>
      </c>
      <c r="I221" s="6" t="s">
        <v>39</v>
      </c>
      <c r="J221" s="6">
        <v>8</v>
      </c>
      <c r="K221" s="6">
        <v>140</v>
      </c>
      <c r="L221" s="6"/>
      <c r="M221" s="6">
        <f>IF($K$91&gt;K221, 2, IF($K$91&lt;K221, 0, 1))</f>
        <v>1</v>
      </c>
    </row>
    <row r="222" spans="1:13" x14ac:dyDescent="0.25">
      <c r="A222" s="16">
        <v>5</v>
      </c>
      <c r="B222" s="6">
        <v>3</v>
      </c>
      <c r="C222" s="16" t="str">
        <f t="shared" ref="C222:F222" si="84">C177</f>
        <v>NS</v>
      </c>
      <c r="D222" s="16">
        <f t="shared" si="84"/>
        <v>2</v>
      </c>
      <c r="E222" s="16" t="str">
        <f t="shared" si="84"/>
        <v>EW</v>
      </c>
      <c r="F222" s="16">
        <f t="shared" si="84"/>
        <v>2</v>
      </c>
      <c r="G222" s="16" t="s">
        <v>40</v>
      </c>
      <c r="H222" s="16" t="s">
        <v>37</v>
      </c>
      <c r="I222" s="16" t="s">
        <v>41</v>
      </c>
      <c r="J222" s="16">
        <v>9</v>
      </c>
      <c r="K222" s="6">
        <v>50</v>
      </c>
      <c r="L222" s="16"/>
      <c r="M222" s="6">
        <f>IF($K$91&lt;K222, 2, IF($K$91&gt;K222, 0, 1))</f>
        <v>0</v>
      </c>
    </row>
    <row r="223" spans="1:13" x14ac:dyDescent="0.25">
      <c r="A223" s="7">
        <v>6</v>
      </c>
      <c r="B223" s="7">
        <v>3</v>
      </c>
      <c r="C223" s="7" t="str">
        <f t="shared" ref="C223:F223" si="85">C178</f>
        <v>NS</v>
      </c>
      <c r="D223" s="7">
        <f t="shared" si="85"/>
        <v>2</v>
      </c>
      <c r="E223" s="7" t="str">
        <f t="shared" si="85"/>
        <v>EW</v>
      </c>
      <c r="F223" s="7">
        <f t="shared" si="85"/>
        <v>2</v>
      </c>
      <c r="G223" s="7" t="s">
        <v>40</v>
      </c>
      <c r="H223" s="7" t="s">
        <v>37</v>
      </c>
      <c r="I223" s="7" t="s">
        <v>42</v>
      </c>
      <c r="J223" s="7">
        <v>9</v>
      </c>
      <c r="K223" s="7">
        <v>140</v>
      </c>
      <c r="L223" s="7"/>
      <c r="M223" s="7" t="s">
        <v>45</v>
      </c>
    </row>
    <row r="224" spans="1:13" x14ac:dyDescent="0.25">
      <c r="L224" s="17" t="s">
        <v>46</v>
      </c>
      <c r="M224" s="18">
        <f>SUM(M218:M223)</f>
        <v>4</v>
      </c>
    </row>
    <row r="226" spans="1:16" ht="21" x14ac:dyDescent="0.35">
      <c r="A226" s="8" t="s">
        <v>57</v>
      </c>
    </row>
    <row r="228" spans="1:16" x14ac:dyDescent="0.25">
      <c r="A228" s="9" t="s">
        <v>17</v>
      </c>
      <c r="B228" s="9" t="s">
        <v>4</v>
      </c>
      <c r="C228" s="9" t="s">
        <v>18</v>
      </c>
      <c r="D228" s="9" t="s">
        <v>19</v>
      </c>
      <c r="E228" s="9" t="s">
        <v>20</v>
      </c>
      <c r="F228" s="9" t="s">
        <v>21</v>
      </c>
      <c r="G228" s="9" t="s">
        <v>22</v>
      </c>
      <c r="H228" s="9" t="s">
        <v>23</v>
      </c>
      <c r="I228" s="9" t="s">
        <v>24</v>
      </c>
      <c r="J228" s="9" t="s">
        <v>25</v>
      </c>
      <c r="K228" s="10" t="s">
        <v>26</v>
      </c>
      <c r="L228" s="10" t="s">
        <v>27</v>
      </c>
      <c r="M228" s="9" t="s">
        <v>28</v>
      </c>
      <c r="N228" s="11" t="s">
        <v>29</v>
      </c>
      <c r="O228" s="12" t="s">
        <v>30</v>
      </c>
      <c r="P228" s="9" t="s">
        <v>31</v>
      </c>
    </row>
    <row r="229" spans="1:16" x14ac:dyDescent="0.25">
      <c r="A229" s="6">
        <v>1</v>
      </c>
      <c r="B229" s="6">
        <v>4</v>
      </c>
      <c r="C229" s="6" t="s">
        <v>2</v>
      </c>
      <c r="D229" s="6">
        <f>B202</f>
        <v>3</v>
      </c>
      <c r="E229" s="6" t="s">
        <v>3</v>
      </c>
      <c r="F229" s="6">
        <f>B203</f>
        <v>3</v>
      </c>
      <c r="G229" s="6" t="s">
        <v>32</v>
      </c>
      <c r="H229" s="6" t="s">
        <v>33</v>
      </c>
      <c r="I229" s="6" t="s">
        <v>34</v>
      </c>
      <c r="J229" s="6">
        <v>7</v>
      </c>
      <c r="K229" s="6">
        <v>100</v>
      </c>
      <c r="L229" s="6"/>
      <c r="M229" s="6">
        <f>M245</f>
        <v>5</v>
      </c>
      <c r="N229" s="6">
        <f>10-M229</f>
        <v>5</v>
      </c>
      <c r="O229" s="13">
        <f t="shared" ref="O229:O234" si="86">M229/12</f>
        <v>0.41666666666666669</v>
      </c>
      <c r="P229" s="13">
        <f>100%-O229</f>
        <v>0.58333333333333326</v>
      </c>
    </row>
    <row r="230" spans="1:16" x14ac:dyDescent="0.25">
      <c r="A230" s="6">
        <v>2</v>
      </c>
      <c r="B230" s="6">
        <v>4</v>
      </c>
      <c r="C230" s="6" t="s">
        <v>2</v>
      </c>
      <c r="D230" s="6">
        <f>B204</f>
        <v>3</v>
      </c>
      <c r="E230" s="6" t="s">
        <v>3</v>
      </c>
      <c r="F230" s="6">
        <f>B205</f>
        <v>3</v>
      </c>
      <c r="G230" s="6" t="s">
        <v>32</v>
      </c>
      <c r="H230" s="6" t="s">
        <v>33</v>
      </c>
      <c r="I230" s="6" t="s">
        <v>35</v>
      </c>
      <c r="J230" s="6">
        <v>7</v>
      </c>
      <c r="K230" s="6">
        <v>100</v>
      </c>
      <c r="L230" s="6"/>
      <c r="M230" s="6">
        <f>M254</f>
        <v>5</v>
      </c>
      <c r="N230" s="6">
        <f t="shared" ref="N230:N234" si="87">10-M230</f>
        <v>5</v>
      </c>
      <c r="O230" s="13">
        <f t="shared" si="86"/>
        <v>0.41666666666666669</v>
      </c>
      <c r="P230" s="13">
        <f t="shared" ref="P230:P234" si="88">100%-O230</f>
        <v>0.58333333333333326</v>
      </c>
    </row>
    <row r="231" spans="1:16" x14ac:dyDescent="0.25">
      <c r="A231" s="6">
        <v>3</v>
      </c>
      <c r="B231" s="6">
        <v>4</v>
      </c>
      <c r="C231" s="6" t="s">
        <v>2</v>
      </c>
      <c r="D231" s="6">
        <f>B206</f>
        <v>0</v>
      </c>
      <c r="E231" s="6" t="s">
        <v>3</v>
      </c>
      <c r="F231" s="6">
        <f>B206</f>
        <v>0</v>
      </c>
      <c r="G231" s="6" t="s">
        <v>36</v>
      </c>
      <c r="H231" s="6" t="s">
        <v>37</v>
      </c>
      <c r="I231" s="6" t="s">
        <v>38</v>
      </c>
      <c r="J231" s="6">
        <v>11</v>
      </c>
      <c r="K231" s="6">
        <v>450</v>
      </c>
      <c r="L231" s="6"/>
      <c r="M231" s="6">
        <f>M263</f>
        <v>5</v>
      </c>
      <c r="N231" s="6">
        <f t="shared" si="87"/>
        <v>5</v>
      </c>
      <c r="O231" s="13">
        <f t="shared" si="86"/>
        <v>0.41666666666666669</v>
      </c>
      <c r="P231" s="13">
        <f t="shared" si="88"/>
        <v>0.58333333333333326</v>
      </c>
    </row>
    <row r="232" spans="1:16" x14ac:dyDescent="0.25">
      <c r="A232" s="6">
        <v>4</v>
      </c>
      <c r="B232" s="6">
        <v>4</v>
      </c>
      <c r="C232" s="6" t="s">
        <v>2</v>
      </c>
      <c r="D232" s="6" t="str">
        <f>B208</f>
        <v>Board</v>
      </c>
      <c r="E232" s="6" t="s">
        <v>3</v>
      </c>
      <c r="F232" s="6">
        <f>B209</f>
        <v>3</v>
      </c>
      <c r="G232" s="6" t="s">
        <v>32</v>
      </c>
      <c r="H232" s="6" t="s">
        <v>33</v>
      </c>
      <c r="I232" s="6" t="s">
        <v>39</v>
      </c>
      <c r="J232" s="6">
        <v>8</v>
      </c>
      <c r="K232" s="6">
        <v>50</v>
      </c>
      <c r="L232" s="6"/>
      <c r="M232" s="6">
        <f>M272</f>
        <v>5</v>
      </c>
      <c r="N232" s="6">
        <f t="shared" si="87"/>
        <v>5</v>
      </c>
      <c r="O232" s="13">
        <f t="shared" si="86"/>
        <v>0.41666666666666669</v>
      </c>
      <c r="P232" s="13">
        <f t="shared" si="88"/>
        <v>0.58333333333333326</v>
      </c>
    </row>
    <row r="233" spans="1:16" x14ac:dyDescent="0.25">
      <c r="A233" s="6">
        <v>5</v>
      </c>
      <c r="B233" s="6">
        <v>4</v>
      </c>
      <c r="C233" s="6" t="s">
        <v>2</v>
      </c>
      <c r="D233" s="6">
        <f>B210</f>
        <v>3</v>
      </c>
      <c r="E233" s="6" t="s">
        <v>3</v>
      </c>
      <c r="F233" s="6">
        <f>B211</f>
        <v>3</v>
      </c>
      <c r="G233" s="6" t="s">
        <v>40</v>
      </c>
      <c r="H233" s="6" t="s">
        <v>37</v>
      </c>
      <c r="I233" s="6" t="s">
        <v>41</v>
      </c>
      <c r="J233" s="6">
        <v>9</v>
      </c>
      <c r="K233" s="6">
        <v>140</v>
      </c>
      <c r="L233" s="6"/>
      <c r="M233" s="6">
        <f>M281</f>
        <v>5</v>
      </c>
      <c r="N233" s="6">
        <f t="shared" si="87"/>
        <v>5</v>
      </c>
      <c r="O233" s="13">
        <f t="shared" si="86"/>
        <v>0.41666666666666669</v>
      </c>
      <c r="P233" s="13">
        <f t="shared" si="88"/>
        <v>0.58333333333333326</v>
      </c>
    </row>
    <row r="234" spans="1:16" x14ac:dyDescent="0.25">
      <c r="A234" s="6">
        <v>6</v>
      </c>
      <c r="B234" s="6">
        <v>4</v>
      </c>
      <c r="C234" s="6" t="s">
        <v>2</v>
      </c>
      <c r="D234" s="6">
        <f>B212</f>
        <v>3</v>
      </c>
      <c r="E234" s="6" t="s">
        <v>3</v>
      </c>
      <c r="F234" s="6">
        <f>B213</f>
        <v>3</v>
      </c>
      <c r="G234" s="6" t="s">
        <v>40</v>
      </c>
      <c r="H234" s="6" t="s">
        <v>37</v>
      </c>
      <c r="I234" s="6" t="s">
        <v>42</v>
      </c>
      <c r="J234" s="6">
        <v>9</v>
      </c>
      <c r="K234" s="6">
        <v>140</v>
      </c>
      <c r="L234" s="6"/>
      <c r="M234" s="6">
        <f>M290</f>
        <v>4</v>
      </c>
      <c r="N234" s="6">
        <f t="shared" si="87"/>
        <v>6</v>
      </c>
      <c r="O234" s="13">
        <f t="shared" si="86"/>
        <v>0.33333333333333331</v>
      </c>
      <c r="P234" s="13">
        <f t="shared" si="88"/>
        <v>0.66666666666666674</v>
      </c>
    </row>
    <row r="235" spans="1:16" x14ac:dyDescent="0.25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</row>
    <row r="236" spans="1:16" ht="23.25" x14ac:dyDescent="0.35">
      <c r="A236" s="14" t="s">
        <v>58</v>
      </c>
      <c r="B236" s="14"/>
      <c r="C236" s="14"/>
      <c r="D236" s="14"/>
      <c r="E236" s="14"/>
      <c r="F236" s="14"/>
    </row>
    <row r="238" spans="1:16" x14ac:dyDescent="0.25">
      <c r="A238" s="9" t="s">
        <v>43</v>
      </c>
      <c r="B238" s="9" t="s">
        <v>4</v>
      </c>
      <c r="C238" s="9" t="s">
        <v>18</v>
      </c>
      <c r="D238" s="9" t="s">
        <v>19</v>
      </c>
      <c r="E238" s="9" t="s">
        <v>20</v>
      </c>
      <c r="F238" s="9" t="s">
        <v>21</v>
      </c>
      <c r="G238" s="9" t="s">
        <v>22</v>
      </c>
      <c r="H238" s="9" t="s">
        <v>23</v>
      </c>
      <c r="I238" s="9" t="s">
        <v>24</v>
      </c>
      <c r="J238" s="9" t="s">
        <v>25</v>
      </c>
      <c r="K238" s="10" t="s">
        <v>26</v>
      </c>
      <c r="L238" s="10" t="s">
        <v>27</v>
      </c>
      <c r="M238" s="9" t="s">
        <v>44</v>
      </c>
    </row>
    <row r="239" spans="1:16" x14ac:dyDescent="0.25">
      <c r="A239" s="7">
        <v>1</v>
      </c>
      <c r="B239" s="7">
        <v>4</v>
      </c>
      <c r="C239" s="7" t="s">
        <v>2</v>
      </c>
      <c r="D239" s="7">
        <f t="shared" ref="D239:D244" si="89">D229</f>
        <v>3</v>
      </c>
      <c r="E239" s="7" t="s">
        <v>3</v>
      </c>
      <c r="F239" s="7">
        <f t="shared" ref="F239:F244" si="90">F229</f>
        <v>3</v>
      </c>
      <c r="G239" s="7" t="s">
        <v>32</v>
      </c>
      <c r="H239" s="7" t="s">
        <v>33</v>
      </c>
      <c r="I239" s="7" t="s">
        <v>34</v>
      </c>
      <c r="J239" s="7">
        <v>7</v>
      </c>
      <c r="K239" s="7">
        <v>100</v>
      </c>
      <c r="L239" s="7"/>
      <c r="M239" s="7" t="s">
        <v>45</v>
      </c>
    </row>
    <row r="240" spans="1:16" x14ac:dyDescent="0.25">
      <c r="A240" s="6">
        <v>2</v>
      </c>
      <c r="B240" s="6">
        <v>4</v>
      </c>
      <c r="C240" s="6" t="s">
        <v>2</v>
      </c>
      <c r="D240" s="6">
        <f t="shared" si="89"/>
        <v>3</v>
      </c>
      <c r="E240" s="6" t="s">
        <v>3</v>
      </c>
      <c r="F240" s="6">
        <f t="shared" si="90"/>
        <v>3</v>
      </c>
      <c r="G240" s="6" t="s">
        <v>32</v>
      </c>
      <c r="H240" s="6" t="s">
        <v>33</v>
      </c>
      <c r="I240" s="6" t="s">
        <v>35</v>
      </c>
      <c r="J240" s="6">
        <v>7</v>
      </c>
      <c r="K240" s="6">
        <v>100</v>
      </c>
      <c r="L240" s="6"/>
      <c r="M240" s="6">
        <f>IF($K$41&gt;K240, 2, IF(K239&lt;K240, 0, 1))</f>
        <v>1</v>
      </c>
    </row>
    <row r="241" spans="1:13" x14ac:dyDescent="0.25">
      <c r="A241" s="6">
        <v>3</v>
      </c>
      <c r="B241" s="6">
        <v>4</v>
      </c>
      <c r="C241" s="6" t="s">
        <v>2</v>
      </c>
      <c r="D241" s="6">
        <f t="shared" si="89"/>
        <v>0</v>
      </c>
      <c r="E241" s="6" t="s">
        <v>3</v>
      </c>
      <c r="F241" s="6">
        <f t="shared" si="90"/>
        <v>0</v>
      </c>
      <c r="G241" s="6" t="s">
        <v>36</v>
      </c>
      <c r="H241" s="6" t="s">
        <v>37</v>
      </c>
      <c r="I241" s="6" t="s">
        <v>38</v>
      </c>
      <c r="J241" s="6">
        <v>11</v>
      </c>
      <c r="K241" s="6">
        <v>100</v>
      </c>
      <c r="L241" s="6"/>
      <c r="M241" s="6">
        <f>IF($K$41&gt;K241, 2, IF($K$41&lt;K241, 0, 1))</f>
        <v>1</v>
      </c>
    </row>
    <row r="242" spans="1:13" x14ac:dyDescent="0.25">
      <c r="A242" s="6">
        <v>4</v>
      </c>
      <c r="B242" s="6">
        <v>4</v>
      </c>
      <c r="C242" s="6" t="s">
        <v>2</v>
      </c>
      <c r="D242" s="6" t="str">
        <f t="shared" si="89"/>
        <v>Board</v>
      </c>
      <c r="E242" s="6" t="s">
        <v>3</v>
      </c>
      <c r="F242" s="6">
        <f t="shared" si="90"/>
        <v>3</v>
      </c>
      <c r="G242" s="6" t="s">
        <v>32</v>
      </c>
      <c r="H242" s="6" t="s">
        <v>33</v>
      </c>
      <c r="I242" s="6" t="s">
        <v>39</v>
      </c>
      <c r="J242" s="6">
        <v>8</v>
      </c>
      <c r="K242" s="6">
        <v>100</v>
      </c>
      <c r="L242" s="6"/>
      <c r="M242" s="6">
        <f>IF($K$41&gt;K242, 2, IF($K$41&lt;K242, 0, 1))</f>
        <v>1</v>
      </c>
    </row>
    <row r="243" spans="1:13" x14ac:dyDescent="0.25">
      <c r="A243" s="6">
        <v>5</v>
      </c>
      <c r="B243" s="6">
        <v>4</v>
      </c>
      <c r="C243" s="6" t="s">
        <v>2</v>
      </c>
      <c r="D243" s="6">
        <f t="shared" si="89"/>
        <v>3</v>
      </c>
      <c r="E243" s="6" t="s">
        <v>3</v>
      </c>
      <c r="F243" s="6">
        <f t="shared" si="90"/>
        <v>3</v>
      </c>
      <c r="G243" s="6" t="s">
        <v>40</v>
      </c>
      <c r="H243" s="6" t="s">
        <v>37</v>
      </c>
      <c r="I243" s="6" t="s">
        <v>41</v>
      </c>
      <c r="J243" s="6">
        <v>9</v>
      </c>
      <c r="K243" s="6">
        <v>100</v>
      </c>
      <c r="L243" s="6"/>
      <c r="M243" s="6">
        <f>IF($K$41&gt;K243, 2, IF($K$41&lt;K243, 0, 1))</f>
        <v>1</v>
      </c>
    </row>
    <row r="244" spans="1:13" x14ac:dyDescent="0.25">
      <c r="A244" s="6">
        <v>6</v>
      </c>
      <c r="B244" s="6">
        <v>4</v>
      </c>
      <c r="C244" s="6" t="s">
        <v>2</v>
      </c>
      <c r="D244" s="6">
        <f t="shared" si="89"/>
        <v>3</v>
      </c>
      <c r="E244" s="6" t="s">
        <v>3</v>
      </c>
      <c r="F244" s="6">
        <f t="shared" si="90"/>
        <v>3</v>
      </c>
      <c r="G244" s="6" t="s">
        <v>40</v>
      </c>
      <c r="H244" s="6" t="s">
        <v>37</v>
      </c>
      <c r="I244" s="6" t="s">
        <v>42</v>
      </c>
      <c r="J244" s="6">
        <v>9</v>
      </c>
      <c r="K244" s="6">
        <v>100</v>
      </c>
      <c r="L244" s="6"/>
      <c r="M244" s="6">
        <f>IF($K$41&gt;K244, 2, IF($K$41&lt;K244, 0, 1))</f>
        <v>1</v>
      </c>
    </row>
    <row r="245" spans="1:13" x14ac:dyDescent="0.25">
      <c r="L245" s="17" t="s">
        <v>46</v>
      </c>
      <c r="M245" s="18">
        <f>SUM(M240:M244)</f>
        <v>5</v>
      </c>
    </row>
    <row r="247" spans="1:13" x14ac:dyDescent="0.25">
      <c r="A247" s="9" t="s">
        <v>43</v>
      </c>
      <c r="B247" s="9" t="s">
        <v>4</v>
      </c>
      <c r="C247" s="9" t="s">
        <v>18</v>
      </c>
      <c r="D247" s="9" t="s">
        <v>19</v>
      </c>
      <c r="E247" s="9" t="s">
        <v>20</v>
      </c>
      <c r="F247" s="9" t="s">
        <v>21</v>
      </c>
      <c r="G247" s="9" t="s">
        <v>22</v>
      </c>
      <c r="H247" s="9" t="s">
        <v>23</v>
      </c>
      <c r="I247" s="9" t="s">
        <v>24</v>
      </c>
      <c r="J247" s="9" t="s">
        <v>25</v>
      </c>
      <c r="K247" s="10" t="s">
        <v>26</v>
      </c>
      <c r="L247" s="10" t="s">
        <v>27</v>
      </c>
      <c r="M247" s="9" t="s">
        <v>44</v>
      </c>
    </row>
    <row r="248" spans="1:13" x14ac:dyDescent="0.25">
      <c r="A248" s="6">
        <v>1</v>
      </c>
      <c r="B248" s="6">
        <v>4</v>
      </c>
      <c r="C248" s="6" t="str">
        <f t="shared" ref="C248:F248" si="91">C239</f>
        <v>NS</v>
      </c>
      <c r="D248" s="6">
        <f t="shared" si="91"/>
        <v>3</v>
      </c>
      <c r="E248" s="6" t="str">
        <f t="shared" si="91"/>
        <v>EW</v>
      </c>
      <c r="F248" s="6">
        <f t="shared" si="91"/>
        <v>3</v>
      </c>
      <c r="G248" s="6" t="s">
        <v>32</v>
      </c>
      <c r="H248" s="6" t="s">
        <v>33</v>
      </c>
      <c r="I248" s="6" t="s">
        <v>34</v>
      </c>
      <c r="J248" s="6">
        <v>7</v>
      </c>
      <c r="K248" s="6">
        <v>100</v>
      </c>
      <c r="L248" s="6"/>
      <c r="M248" s="6">
        <f>IF($K$51&gt;K248, 2, IF($K$51&lt;K248, 0, 1))</f>
        <v>1</v>
      </c>
    </row>
    <row r="249" spans="1:13" x14ac:dyDescent="0.25">
      <c r="A249" s="7">
        <v>2</v>
      </c>
      <c r="B249" s="7">
        <v>4</v>
      </c>
      <c r="C249" s="7" t="str">
        <f t="shared" ref="C249:F249" si="92">C240</f>
        <v>NS</v>
      </c>
      <c r="D249" s="7">
        <f t="shared" si="92"/>
        <v>3</v>
      </c>
      <c r="E249" s="7" t="str">
        <f t="shared" si="92"/>
        <v>EW</v>
      </c>
      <c r="F249" s="7">
        <f t="shared" si="92"/>
        <v>3</v>
      </c>
      <c r="G249" s="7" t="s">
        <v>32</v>
      </c>
      <c r="H249" s="7" t="s">
        <v>33</v>
      </c>
      <c r="I249" s="7" t="s">
        <v>35</v>
      </c>
      <c r="J249" s="7">
        <v>7</v>
      </c>
      <c r="K249" s="7">
        <v>100</v>
      </c>
      <c r="L249" s="7"/>
      <c r="M249" s="7" t="s">
        <v>45</v>
      </c>
    </row>
    <row r="250" spans="1:13" x14ac:dyDescent="0.25">
      <c r="A250" s="6">
        <v>3</v>
      </c>
      <c r="B250" s="6">
        <v>4</v>
      </c>
      <c r="C250" s="6" t="str">
        <f t="shared" ref="C250:F250" si="93">C241</f>
        <v>NS</v>
      </c>
      <c r="D250" s="6">
        <f t="shared" si="93"/>
        <v>0</v>
      </c>
      <c r="E250" s="6" t="str">
        <f t="shared" si="93"/>
        <v>EW</v>
      </c>
      <c r="F250" s="6">
        <f t="shared" si="93"/>
        <v>0</v>
      </c>
      <c r="G250" s="6" t="s">
        <v>36</v>
      </c>
      <c r="H250" s="6" t="s">
        <v>37</v>
      </c>
      <c r="I250" s="6" t="s">
        <v>38</v>
      </c>
      <c r="J250" s="6">
        <v>11</v>
      </c>
      <c r="K250" s="6">
        <v>100</v>
      </c>
      <c r="L250" s="6"/>
      <c r="M250" s="6">
        <f>IF($K$51&gt;K250, 2, IF($K$51&lt;K250, 0, 1))</f>
        <v>1</v>
      </c>
    </row>
    <row r="251" spans="1:13" x14ac:dyDescent="0.25">
      <c r="A251" s="6">
        <v>4</v>
      </c>
      <c r="B251" s="6">
        <v>4</v>
      </c>
      <c r="C251" s="6" t="str">
        <f t="shared" ref="C251:F251" si="94">C242</f>
        <v>NS</v>
      </c>
      <c r="D251" s="6" t="str">
        <f t="shared" si="94"/>
        <v>Board</v>
      </c>
      <c r="E251" s="6" t="str">
        <f t="shared" si="94"/>
        <v>EW</v>
      </c>
      <c r="F251" s="6">
        <f t="shared" si="94"/>
        <v>3</v>
      </c>
      <c r="G251" s="6" t="s">
        <v>32</v>
      </c>
      <c r="H251" s="6" t="s">
        <v>33</v>
      </c>
      <c r="I251" s="6" t="s">
        <v>39</v>
      </c>
      <c r="J251" s="6">
        <v>8</v>
      </c>
      <c r="K251" s="6">
        <v>100</v>
      </c>
      <c r="L251" s="6"/>
      <c r="M251" s="6">
        <f t="shared" ref="M251:M253" si="95">IF($K$51&gt;K251, 2, IF($K$51&lt;K251, 0, 1))</f>
        <v>1</v>
      </c>
    </row>
    <row r="252" spans="1:13" x14ac:dyDescent="0.25">
      <c r="A252" s="6">
        <v>5</v>
      </c>
      <c r="B252" s="6">
        <v>4</v>
      </c>
      <c r="C252" s="6" t="str">
        <f t="shared" ref="C252:F252" si="96">C243</f>
        <v>NS</v>
      </c>
      <c r="D252" s="6">
        <f t="shared" si="96"/>
        <v>3</v>
      </c>
      <c r="E252" s="6" t="str">
        <f t="shared" si="96"/>
        <v>EW</v>
      </c>
      <c r="F252" s="6">
        <f t="shared" si="96"/>
        <v>3</v>
      </c>
      <c r="G252" s="6" t="s">
        <v>40</v>
      </c>
      <c r="H252" s="6" t="s">
        <v>37</v>
      </c>
      <c r="I252" s="6" t="s">
        <v>41</v>
      </c>
      <c r="J252" s="6">
        <v>9</v>
      </c>
      <c r="K252" s="6">
        <v>100</v>
      </c>
      <c r="L252" s="6"/>
      <c r="M252" s="6">
        <f t="shared" si="95"/>
        <v>1</v>
      </c>
    </row>
    <row r="253" spans="1:13" x14ac:dyDescent="0.25">
      <c r="A253" s="6">
        <v>6</v>
      </c>
      <c r="B253" s="6">
        <v>4</v>
      </c>
      <c r="C253" s="6" t="str">
        <f t="shared" ref="C253:F253" si="97">C244</f>
        <v>NS</v>
      </c>
      <c r="D253" s="6">
        <f t="shared" si="97"/>
        <v>3</v>
      </c>
      <c r="E253" s="6" t="str">
        <f t="shared" si="97"/>
        <v>EW</v>
      </c>
      <c r="F253" s="6">
        <f t="shared" si="97"/>
        <v>3</v>
      </c>
      <c r="G253" s="6" t="s">
        <v>40</v>
      </c>
      <c r="H253" s="6" t="s">
        <v>37</v>
      </c>
      <c r="I253" s="6" t="s">
        <v>42</v>
      </c>
      <c r="J253" s="6">
        <v>9</v>
      </c>
      <c r="K253" s="6">
        <v>100</v>
      </c>
      <c r="L253" s="6"/>
      <c r="M253" s="6">
        <f t="shared" si="95"/>
        <v>1</v>
      </c>
    </row>
    <row r="254" spans="1:13" x14ac:dyDescent="0.25">
      <c r="L254" s="17" t="s">
        <v>46</v>
      </c>
      <c r="M254" s="18">
        <f>SUM(M248:M253)</f>
        <v>5</v>
      </c>
    </row>
    <row r="256" spans="1:13" x14ac:dyDescent="0.25">
      <c r="A256" s="9" t="s">
        <v>43</v>
      </c>
      <c r="B256" s="9" t="s">
        <v>4</v>
      </c>
      <c r="C256" s="9" t="s">
        <v>18</v>
      </c>
      <c r="D256" s="9" t="s">
        <v>19</v>
      </c>
      <c r="E256" s="9" t="s">
        <v>20</v>
      </c>
      <c r="F256" s="9" t="s">
        <v>21</v>
      </c>
      <c r="G256" s="9" t="s">
        <v>22</v>
      </c>
      <c r="H256" s="9" t="s">
        <v>23</v>
      </c>
      <c r="I256" s="9" t="s">
        <v>24</v>
      </c>
      <c r="J256" s="9" t="s">
        <v>25</v>
      </c>
      <c r="K256" s="10" t="s">
        <v>26</v>
      </c>
      <c r="L256" s="10" t="s">
        <v>27</v>
      </c>
      <c r="M256" s="9" t="s">
        <v>44</v>
      </c>
    </row>
    <row r="257" spans="1:13" x14ac:dyDescent="0.25">
      <c r="A257" s="6">
        <v>1</v>
      </c>
      <c r="B257" s="6">
        <v>4</v>
      </c>
      <c r="C257" s="6" t="str">
        <f t="shared" ref="C257:F257" si="98">C239</f>
        <v>NS</v>
      </c>
      <c r="D257" s="6">
        <f t="shared" si="98"/>
        <v>3</v>
      </c>
      <c r="E257" s="6" t="str">
        <f t="shared" si="98"/>
        <v>EW</v>
      </c>
      <c r="F257" s="6">
        <f t="shared" si="98"/>
        <v>3</v>
      </c>
      <c r="G257" s="6" t="s">
        <v>32</v>
      </c>
      <c r="H257" s="6" t="s">
        <v>33</v>
      </c>
      <c r="I257" s="6" t="s">
        <v>34</v>
      </c>
      <c r="J257" s="6">
        <v>7</v>
      </c>
      <c r="K257" s="6">
        <v>450</v>
      </c>
      <c r="L257" s="6"/>
      <c r="M257" s="6">
        <f>IF($K$61&lt;K257, 2, IF($K$61&gt;K257, 0, 1))</f>
        <v>1</v>
      </c>
    </row>
    <row r="258" spans="1:13" x14ac:dyDescent="0.25">
      <c r="A258" s="6">
        <v>2</v>
      </c>
      <c r="B258" s="6">
        <v>4</v>
      </c>
      <c r="C258" s="6" t="str">
        <f t="shared" ref="C258:F258" si="99">C240</f>
        <v>NS</v>
      </c>
      <c r="D258" s="6">
        <f t="shared" si="99"/>
        <v>3</v>
      </c>
      <c r="E258" s="6" t="str">
        <f t="shared" si="99"/>
        <v>EW</v>
      </c>
      <c r="F258" s="6">
        <f t="shared" si="99"/>
        <v>3</v>
      </c>
      <c r="G258" s="6" t="s">
        <v>32</v>
      </c>
      <c r="H258" s="6" t="s">
        <v>33</v>
      </c>
      <c r="I258" s="6" t="s">
        <v>35</v>
      </c>
      <c r="J258" s="6">
        <v>7</v>
      </c>
      <c r="K258" s="6">
        <v>450</v>
      </c>
      <c r="L258" s="6"/>
      <c r="M258" s="6">
        <f>IF($K$61&lt;K258, 2, IF($K$61&gt;K258, 0, 1))</f>
        <v>1</v>
      </c>
    </row>
    <row r="259" spans="1:13" x14ac:dyDescent="0.25">
      <c r="A259" s="7">
        <v>3</v>
      </c>
      <c r="B259" s="7">
        <v>4</v>
      </c>
      <c r="C259" s="7" t="str">
        <f t="shared" ref="C259:F259" si="100">C241</f>
        <v>NS</v>
      </c>
      <c r="D259" s="7">
        <f t="shared" si="100"/>
        <v>0</v>
      </c>
      <c r="E259" s="7" t="str">
        <f t="shared" si="100"/>
        <v>EW</v>
      </c>
      <c r="F259" s="7">
        <f t="shared" si="100"/>
        <v>0</v>
      </c>
      <c r="G259" s="7" t="s">
        <v>36</v>
      </c>
      <c r="H259" s="7" t="s">
        <v>37</v>
      </c>
      <c r="I259" s="7" t="s">
        <v>38</v>
      </c>
      <c r="J259" s="7">
        <v>11</v>
      </c>
      <c r="K259" s="7">
        <v>450</v>
      </c>
      <c r="L259" s="7"/>
      <c r="M259" s="7" t="s">
        <v>45</v>
      </c>
    </row>
    <row r="260" spans="1:13" x14ac:dyDescent="0.25">
      <c r="A260" s="6">
        <v>4</v>
      </c>
      <c r="B260" s="6">
        <v>4</v>
      </c>
      <c r="C260" s="6" t="str">
        <f t="shared" ref="C260:F260" si="101">C242</f>
        <v>NS</v>
      </c>
      <c r="D260" s="6" t="str">
        <f t="shared" si="101"/>
        <v>Board</v>
      </c>
      <c r="E260" s="6" t="str">
        <f t="shared" si="101"/>
        <v>EW</v>
      </c>
      <c r="F260" s="6">
        <f t="shared" si="101"/>
        <v>3</v>
      </c>
      <c r="G260" s="6" t="s">
        <v>32</v>
      </c>
      <c r="H260" s="6" t="s">
        <v>33</v>
      </c>
      <c r="I260" s="6" t="s">
        <v>39</v>
      </c>
      <c r="J260" s="6">
        <v>8</v>
      </c>
      <c r="K260" s="6">
        <v>450</v>
      </c>
      <c r="L260" s="6"/>
      <c r="M260" s="6">
        <f>IF($K$61&gt;K260, 2, IF($K$61&lt;K260, 0, 1))</f>
        <v>1</v>
      </c>
    </row>
    <row r="261" spans="1:13" x14ac:dyDescent="0.25">
      <c r="A261" s="6">
        <v>5</v>
      </c>
      <c r="B261" s="6">
        <v>4</v>
      </c>
      <c r="C261" s="6" t="str">
        <f t="shared" ref="C261:F261" si="102">C243</f>
        <v>NS</v>
      </c>
      <c r="D261" s="6">
        <f t="shared" si="102"/>
        <v>3</v>
      </c>
      <c r="E261" s="6" t="str">
        <f t="shared" si="102"/>
        <v>EW</v>
      </c>
      <c r="F261" s="6">
        <f t="shared" si="102"/>
        <v>3</v>
      </c>
      <c r="G261" s="6" t="s">
        <v>40</v>
      </c>
      <c r="H261" s="6" t="s">
        <v>37</v>
      </c>
      <c r="I261" s="6" t="s">
        <v>41</v>
      </c>
      <c r="J261" s="6">
        <v>9</v>
      </c>
      <c r="K261" s="6">
        <v>450</v>
      </c>
      <c r="L261" s="6"/>
      <c r="M261" s="6">
        <f>IF($K$61&lt;K261, 2, IF($K$61&gt;K261, 0, 1))</f>
        <v>1</v>
      </c>
    </row>
    <row r="262" spans="1:13" x14ac:dyDescent="0.25">
      <c r="A262" s="6">
        <v>6</v>
      </c>
      <c r="B262" s="6">
        <v>4</v>
      </c>
      <c r="C262" s="6" t="str">
        <f t="shared" ref="C262:F262" si="103">C244</f>
        <v>NS</v>
      </c>
      <c r="D262" s="6">
        <f t="shared" si="103"/>
        <v>3</v>
      </c>
      <c r="E262" s="6" t="str">
        <f t="shared" si="103"/>
        <v>EW</v>
      </c>
      <c r="F262" s="6">
        <f t="shared" si="103"/>
        <v>3</v>
      </c>
      <c r="G262" s="6" t="s">
        <v>40</v>
      </c>
      <c r="H262" s="6" t="s">
        <v>37</v>
      </c>
      <c r="I262" s="6" t="s">
        <v>42</v>
      </c>
      <c r="J262" s="6">
        <v>9</v>
      </c>
      <c r="K262" s="6">
        <v>450</v>
      </c>
      <c r="L262" s="6"/>
      <c r="M262" s="6">
        <f>IF($K$61&lt;K262, 2, IF($K$61&gt;K262, 0, 1))</f>
        <v>1</v>
      </c>
    </row>
    <row r="263" spans="1:13" x14ac:dyDescent="0.25">
      <c r="L263" s="17" t="s">
        <v>46</v>
      </c>
      <c r="M263" s="18">
        <f>SUM(M257:M262)</f>
        <v>5</v>
      </c>
    </row>
    <row r="265" spans="1:13" x14ac:dyDescent="0.25">
      <c r="A265" s="9" t="s">
        <v>43</v>
      </c>
      <c r="B265" s="9" t="s">
        <v>4</v>
      </c>
      <c r="C265" s="9" t="s">
        <v>18</v>
      </c>
      <c r="D265" s="9" t="s">
        <v>19</v>
      </c>
      <c r="E265" s="9" t="s">
        <v>20</v>
      </c>
      <c r="F265" s="9" t="s">
        <v>21</v>
      </c>
      <c r="G265" s="9" t="s">
        <v>22</v>
      </c>
      <c r="H265" s="9" t="s">
        <v>23</v>
      </c>
      <c r="I265" s="9" t="s">
        <v>24</v>
      </c>
      <c r="J265" s="9" t="s">
        <v>25</v>
      </c>
      <c r="K265" s="10" t="s">
        <v>26</v>
      </c>
      <c r="L265" s="10" t="s">
        <v>27</v>
      </c>
      <c r="M265" s="9" t="s">
        <v>44</v>
      </c>
    </row>
    <row r="266" spans="1:13" x14ac:dyDescent="0.25">
      <c r="A266" s="6">
        <v>1</v>
      </c>
      <c r="B266" s="6">
        <v>4</v>
      </c>
      <c r="C266" s="6" t="str">
        <f t="shared" ref="C266:F266" si="104">C239</f>
        <v>NS</v>
      </c>
      <c r="D266" s="6">
        <f t="shared" si="104"/>
        <v>3</v>
      </c>
      <c r="E266" s="6" t="str">
        <f t="shared" si="104"/>
        <v>EW</v>
      </c>
      <c r="F266" s="6">
        <f t="shared" si="104"/>
        <v>3</v>
      </c>
      <c r="G266" s="6" t="s">
        <v>32</v>
      </c>
      <c r="H266" s="6" t="s">
        <v>33</v>
      </c>
      <c r="I266" s="6" t="s">
        <v>34</v>
      </c>
      <c r="J266" s="6">
        <v>7</v>
      </c>
      <c r="K266" s="6">
        <v>50</v>
      </c>
      <c r="L266" s="6"/>
      <c r="M266" s="6">
        <f>IF($K$71&lt;K266, 2, IF($K$71&gt;K266, 0, 1))</f>
        <v>1</v>
      </c>
    </row>
    <row r="267" spans="1:13" x14ac:dyDescent="0.25">
      <c r="A267" s="6">
        <v>2</v>
      </c>
      <c r="B267" s="6">
        <v>4</v>
      </c>
      <c r="C267" s="6" t="str">
        <f t="shared" ref="C267:F267" si="105">C240</f>
        <v>NS</v>
      </c>
      <c r="D267" s="6">
        <f t="shared" si="105"/>
        <v>3</v>
      </c>
      <c r="E267" s="6" t="str">
        <f t="shared" si="105"/>
        <v>EW</v>
      </c>
      <c r="F267" s="6">
        <f t="shared" si="105"/>
        <v>3</v>
      </c>
      <c r="G267" s="6" t="s">
        <v>32</v>
      </c>
      <c r="H267" s="6" t="s">
        <v>33</v>
      </c>
      <c r="I267" s="6" t="s">
        <v>35</v>
      </c>
      <c r="J267" s="6">
        <v>7</v>
      </c>
      <c r="K267" s="6">
        <v>50</v>
      </c>
      <c r="L267" s="6"/>
      <c r="M267" s="6">
        <f t="shared" ref="M267:M268" si="106">IF($K$71&lt;K267, 2, IF($K$71&gt;K267, 0, 1))</f>
        <v>1</v>
      </c>
    </row>
    <row r="268" spans="1:13" x14ac:dyDescent="0.25">
      <c r="A268" s="16">
        <v>3</v>
      </c>
      <c r="B268" s="6">
        <v>4</v>
      </c>
      <c r="C268" s="16" t="str">
        <f t="shared" ref="C268:F268" si="107">C241</f>
        <v>NS</v>
      </c>
      <c r="D268" s="16">
        <f t="shared" si="107"/>
        <v>0</v>
      </c>
      <c r="E268" s="16" t="str">
        <f t="shared" si="107"/>
        <v>EW</v>
      </c>
      <c r="F268" s="16">
        <f t="shared" si="107"/>
        <v>0</v>
      </c>
      <c r="G268" s="16" t="s">
        <v>36</v>
      </c>
      <c r="H268" s="16" t="s">
        <v>37</v>
      </c>
      <c r="I268" s="16" t="s">
        <v>38</v>
      </c>
      <c r="J268" s="16">
        <v>11</v>
      </c>
      <c r="K268" s="16">
        <v>50</v>
      </c>
      <c r="L268" s="16"/>
      <c r="M268" s="6">
        <f t="shared" si="106"/>
        <v>1</v>
      </c>
    </row>
    <row r="269" spans="1:13" x14ac:dyDescent="0.25">
      <c r="A269" s="7">
        <v>4</v>
      </c>
      <c r="B269" s="7">
        <v>4</v>
      </c>
      <c r="C269" s="7" t="str">
        <f t="shared" ref="C269:F269" si="108">C242</f>
        <v>NS</v>
      </c>
      <c r="D269" s="7" t="str">
        <f t="shared" si="108"/>
        <v>Board</v>
      </c>
      <c r="E269" s="7" t="str">
        <f t="shared" si="108"/>
        <v>EW</v>
      </c>
      <c r="F269" s="7">
        <f t="shared" si="108"/>
        <v>3</v>
      </c>
      <c r="G269" s="7" t="s">
        <v>32</v>
      </c>
      <c r="H269" s="7" t="s">
        <v>33</v>
      </c>
      <c r="I269" s="7" t="s">
        <v>39</v>
      </c>
      <c r="J269" s="7">
        <v>8</v>
      </c>
      <c r="K269" s="7">
        <v>50</v>
      </c>
      <c r="L269" s="7"/>
      <c r="M269" s="7" t="s">
        <v>45</v>
      </c>
    </row>
    <row r="270" spans="1:13" x14ac:dyDescent="0.25">
      <c r="A270" s="6">
        <v>5</v>
      </c>
      <c r="B270" s="6">
        <v>4</v>
      </c>
      <c r="C270" s="6" t="str">
        <f t="shared" ref="C270:F270" si="109">C243</f>
        <v>NS</v>
      </c>
      <c r="D270" s="6">
        <f t="shared" si="109"/>
        <v>3</v>
      </c>
      <c r="E270" s="6" t="str">
        <f t="shared" si="109"/>
        <v>EW</v>
      </c>
      <c r="F270" s="6">
        <f t="shared" si="109"/>
        <v>3</v>
      </c>
      <c r="G270" s="6" t="s">
        <v>40</v>
      </c>
      <c r="H270" s="6" t="s">
        <v>37</v>
      </c>
      <c r="I270" s="6" t="s">
        <v>41</v>
      </c>
      <c r="J270" s="6">
        <v>9</v>
      </c>
      <c r="K270" s="6">
        <v>50</v>
      </c>
      <c r="L270" s="6"/>
      <c r="M270" s="6">
        <f>IF($K$71&lt;K270, 2, IF($K$71&gt;K270, 0, 1))</f>
        <v>1</v>
      </c>
    </row>
    <row r="271" spans="1:13" x14ac:dyDescent="0.25">
      <c r="A271" s="6">
        <v>6</v>
      </c>
      <c r="B271" s="6">
        <v>4</v>
      </c>
      <c r="C271" s="6" t="str">
        <f t="shared" ref="C271:F271" si="110">C244</f>
        <v>NS</v>
      </c>
      <c r="D271" s="6">
        <f t="shared" si="110"/>
        <v>3</v>
      </c>
      <c r="E271" s="6" t="str">
        <f t="shared" si="110"/>
        <v>EW</v>
      </c>
      <c r="F271" s="6">
        <f t="shared" si="110"/>
        <v>3</v>
      </c>
      <c r="G271" s="6" t="s">
        <v>40</v>
      </c>
      <c r="H271" s="6" t="s">
        <v>37</v>
      </c>
      <c r="I271" s="6" t="s">
        <v>42</v>
      </c>
      <c r="J271" s="6">
        <v>9</v>
      </c>
      <c r="K271" s="6">
        <v>50</v>
      </c>
      <c r="L271" s="6"/>
      <c r="M271" s="6">
        <f>IF($K$71&lt;K271, 2, IF($K$71&gt;K271, 0, 1))</f>
        <v>1</v>
      </c>
    </row>
    <row r="272" spans="1:13" x14ac:dyDescent="0.25">
      <c r="L272" s="17" t="s">
        <v>46</v>
      </c>
      <c r="M272" s="18">
        <f>SUM(M266:M271)</f>
        <v>5</v>
      </c>
    </row>
    <row r="274" spans="1:13" x14ac:dyDescent="0.25">
      <c r="A274" s="9" t="s">
        <v>43</v>
      </c>
      <c r="B274" s="9" t="s">
        <v>4</v>
      </c>
      <c r="C274" s="9" t="s">
        <v>18</v>
      </c>
      <c r="D274" s="9" t="s">
        <v>19</v>
      </c>
      <c r="E274" s="9" t="s">
        <v>20</v>
      </c>
      <c r="F274" s="9" t="s">
        <v>21</v>
      </c>
      <c r="G274" s="9" t="s">
        <v>22</v>
      </c>
      <c r="H274" s="9" t="s">
        <v>23</v>
      </c>
      <c r="I274" s="9" t="s">
        <v>24</v>
      </c>
      <c r="J274" s="9" t="s">
        <v>25</v>
      </c>
      <c r="K274" s="10" t="s">
        <v>26</v>
      </c>
      <c r="L274" s="10" t="s">
        <v>27</v>
      </c>
      <c r="M274" s="9" t="s">
        <v>44</v>
      </c>
    </row>
    <row r="275" spans="1:13" x14ac:dyDescent="0.25">
      <c r="A275" s="6">
        <v>1</v>
      </c>
      <c r="B275" s="6">
        <v>4</v>
      </c>
      <c r="C275" s="6" t="str">
        <f t="shared" ref="C275:F275" si="111">C239</f>
        <v>NS</v>
      </c>
      <c r="D275" s="6">
        <f t="shared" si="111"/>
        <v>3</v>
      </c>
      <c r="E275" s="6" t="str">
        <f t="shared" si="111"/>
        <v>EW</v>
      </c>
      <c r="F275" s="6">
        <f t="shared" si="111"/>
        <v>3</v>
      </c>
      <c r="G275" s="6" t="s">
        <v>32</v>
      </c>
      <c r="H275" s="6" t="s">
        <v>33</v>
      </c>
      <c r="I275" s="6" t="s">
        <v>34</v>
      </c>
      <c r="J275" s="6">
        <v>7</v>
      </c>
      <c r="K275" s="6">
        <v>140</v>
      </c>
      <c r="L275" s="6"/>
      <c r="M275" s="6">
        <f>IF($K$81&lt;K275, 2, IF($K$81&gt;K275, 0, 1))</f>
        <v>1</v>
      </c>
    </row>
    <row r="276" spans="1:13" x14ac:dyDescent="0.25">
      <c r="A276" s="6">
        <v>2</v>
      </c>
      <c r="B276" s="6">
        <v>4</v>
      </c>
      <c r="C276" s="6" t="str">
        <f t="shared" ref="C276:F276" si="112">C240</f>
        <v>NS</v>
      </c>
      <c r="D276" s="6">
        <f t="shared" si="112"/>
        <v>3</v>
      </c>
      <c r="E276" s="6" t="str">
        <f t="shared" si="112"/>
        <v>EW</v>
      </c>
      <c r="F276" s="6">
        <f t="shared" si="112"/>
        <v>3</v>
      </c>
      <c r="G276" s="6" t="s">
        <v>32</v>
      </c>
      <c r="H276" s="6" t="s">
        <v>33</v>
      </c>
      <c r="I276" s="6" t="s">
        <v>35</v>
      </c>
      <c r="J276" s="6">
        <v>7</v>
      </c>
      <c r="K276" s="6">
        <v>140</v>
      </c>
      <c r="L276" s="6"/>
      <c r="M276" s="6">
        <f>IF($K$81&lt;K276, 2, IF($K$81&gt;K276, 0, 1))</f>
        <v>1</v>
      </c>
    </row>
    <row r="277" spans="1:13" x14ac:dyDescent="0.25">
      <c r="A277" s="16">
        <v>3</v>
      </c>
      <c r="B277" s="6">
        <v>4</v>
      </c>
      <c r="C277" s="16" t="str">
        <f t="shared" ref="C277:F277" si="113">C241</f>
        <v>NS</v>
      </c>
      <c r="D277" s="16">
        <f t="shared" si="113"/>
        <v>0</v>
      </c>
      <c r="E277" s="16" t="str">
        <f t="shared" si="113"/>
        <v>EW</v>
      </c>
      <c r="F277" s="16">
        <f t="shared" si="113"/>
        <v>0</v>
      </c>
      <c r="G277" s="16" t="s">
        <v>36</v>
      </c>
      <c r="H277" s="16" t="s">
        <v>37</v>
      </c>
      <c r="I277" s="16" t="s">
        <v>38</v>
      </c>
      <c r="J277" s="16">
        <v>11</v>
      </c>
      <c r="K277" s="6">
        <v>140</v>
      </c>
      <c r="L277" s="16"/>
      <c r="M277" s="6">
        <f>IF($K$81&lt;K277, 2, IF($K$81&gt;K277, 0, 1))</f>
        <v>1</v>
      </c>
    </row>
    <row r="278" spans="1:13" x14ac:dyDescent="0.25">
      <c r="A278" s="6">
        <v>4</v>
      </c>
      <c r="B278" s="6">
        <v>4</v>
      </c>
      <c r="C278" s="6" t="str">
        <f t="shared" ref="C278:F278" si="114">C242</f>
        <v>NS</v>
      </c>
      <c r="D278" s="6" t="str">
        <f t="shared" si="114"/>
        <v>Board</v>
      </c>
      <c r="E278" s="6" t="str">
        <f t="shared" si="114"/>
        <v>EW</v>
      </c>
      <c r="F278" s="6">
        <f t="shared" si="114"/>
        <v>3</v>
      </c>
      <c r="G278" s="6" t="s">
        <v>32</v>
      </c>
      <c r="H278" s="6" t="s">
        <v>33</v>
      </c>
      <c r="I278" s="6" t="s">
        <v>39</v>
      </c>
      <c r="J278" s="6">
        <v>8</v>
      </c>
      <c r="K278" s="6">
        <v>140</v>
      </c>
      <c r="L278" s="6"/>
      <c r="M278" s="6">
        <f>IF($K$81&lt;K278, 2, IF($K$81&gt;K278, 0, 1))</f>
        <v>1</v>
      </c>
    </row>
    <row r="279" spans="1:13" x14ac:dyDescent="0.25">
      <c r="A279" s="7">
        <v>5</v>
      </c>
      <c r="B279" s="7">
        <v>4</v>
      </c>
      <c r="C279" s="7" t="str">
        <f t="shared" ref="C279:F279" si="115">C243</f>
        <v>NS</v>
      </c>
      <c r="D279" s="7">
        <f t="shared" si="115"/>
        <v>3</v>
      </c>
      <c r="E279" s="7" t="str">
        <f t="shared" si="115"/>
        <v>EW</v>
      </c>
      <c r="F279" s="7">
        <f t="shared" si="115"/>
        <v>3</v>
      </c>
      <c r="G279" s="7" t="s">
        <v>40</v>
      </c>
      <c r="H279" s="7" t="s">
        <v>37</v>
      </c>
      <c r="I279" s="7" t="s">
        <v>41</v>
      </c>
      <c r="J279" s="7">
        <v>9</v>
      </c>
      <c r="K279" s="7">
        <v>140</v>
      </c>
      <c r="L279" s="7"/>
      <c r="M279" s="7" t="s">
        <v>45</v>
      </c>
    </row>
    <row r="280" spans="1:13" x14ac:dyDescent="0.25">
      <c r="A280" s="6">
        <v>6</v>
      </c>
      <c r="B280" s="6">
        <v>4</v>
      </c>
      <c r="C280" s="6" t="str">
        <f t="shared" ref="C280:F280" si="116">C244</f>
        <v>NS</v>
      </c>
      <c r="D280" s="6">
        <f t="shared" si="116"/>
        <v>3</v>
      </c>
      <c r="E280" s="6" t="str">
        <f t="shared" si="116"/>
        <v>EW</v>
      </c>
      <c r="F280" s="6">
        <f t="shared" si="116"/>
        <v>3</v>
      </c>
      <c r="G280" s="6" t="s">
        <v>40</v>
      </c>
      <c r="H280" s="6" t="s">
        <v>37</v>
      </c>
      <c r="I280" s="6" t="s">
        <v>42</v>
      </c>
      <c r="J280" s="6">
        <v>9</v>
      </c>
      <c r="K280" s="6">
        <v>140</v>
      </c>
      <c r="L280" s="6"/>
      <c r="M280" s="6">
        <f>IF($K$81&lt;K280, 2, IF($K$81&gt;K280, 0, 1))</f>
        <v>1</v>
      </c>
    </row>
    <row r="281" spans="1:13" x14ac:dyDescent="0.25">
      <c r="L281" s="17" t="s">
        <v>46</v>
      </c>
      <c r="M281" s="18">
        <f>SUM(M275:M280)</f>
        <v>5</v>
      </c>
    </row>
    <row r="283" spans="1:13" x14ac:dyDescent="0.25">
      <c r="A283" s="9" t="s">
        <v>43</v>
      </c>
      <c r="B283" s="9" t="s">
        <v>4</v>
      </c>
      <c r="C283" s="9" t="s">
        <v>18</v>
      </c>
      <c r="D283" s="9" t="s">
        <v>19</v>
      </c>
      <c r="E283" s="9" t="s">
        <v>20</v>
      </c>
      <c r="F283" s="9" t="s">
        <v>21</v>
      </c>
      <c r="G283" s="9" t="s">
        <v>22</v>
      </c>
      <c r="H283" s="9" t="s">
        <v>23</v>
      </c>
      <c r="I283" s="9" t="s">
        <v>24</v>
      </c>
      <c r="J283" s="9" t="s">
        <v>25</v>
      </c>
      <c r="K283" s="10" t="s">
        <v>26</v>
      </c>
      <c r="L283" s="10" t="s">
        <v>27</v>
      </c>
      <c r="M283" s="9" t="s">
        <v>44</v>
      </c>
    </row>
    <row r="284" spans="1:13" x14ac:dyDescent="0.25">
      <c r="A284" s="6">
        <v>1</v>
      </c>
      <c r="B284" s="6">
        <v>4</v>
      </c>
      <c r="C284" s="6" t="str">
        <f t="shared" ref="C284:F284" si="117">C239</f>
        <v>NS</v>
      </c>
      <c r="D284" s="6">
        <f t="shared" si="117"/>
        <v>3</v>
      </c>
      <c r="E284" s="6" t="str">
        <f t="shared" si="117"/>
        <v>EW</v>
      </c>
      <c r="F284" s="6">
        <f t="shared" si="117"/>
        <v>3</v>
      </c>
      <c r="G284" s="6" t="s">
        <v>32</v>
      </c>
      <c r="H284" s="6" t="s">
        <v>33</v>
      </c>
      <c r="I284" s="6" t="s">
        <v>34</v>
      </c>
      <c r="J284" s="6">
        <v>7</v>
      </c>
      <c r="K284" s="6">
        <v>140</v>
      </c>
      <c r="L284" s="6"/>
      <c r="M284" s="6">
        <f>IF($K$91&lt;K284, 2, IF($K$91&gt;K284, 0, 1))</f>
        <v>1</v>
      </c>
    </row>
    <row r="285" spans="1:13" x14ac:dyDescent="0.25">
      <c r="A285" s="6">
        <v>2</v>
      </c>
      <c r="B285" s="6">
        <v>4</v>
      </c>
      <c r="C285" s="6" t="str">
        <f t="shared" ref="C285:F285" si="118">C240</f>
        <v>NS</v>
      </c>
      <c r="D285" s="6">
        <f t="shared" si="118"/>
        <v>3</v>
      </c>
      <c r="E285" s="6" t="str">
        <f t="shared" si="118"/>
        <v>EW</v>
      </c>
      <c r="F285" s="6">
        <f t="shared" si="118"/>
        <v>3</v>
      </c>
      <c r="G285" s="6" t="s">
        <v>32</v>
      </c>
      <c r="H285" s="6" t="s">
        <v>33</v>
      </c>
      <c r="I285" s="6" t="s">
        <v>35</v>
      </c>
      <c r="J285" s="6">
        <v>7</v>
      </c>
      <c r="K285" s="6">
        <v>140</v>
      </c>
      <c r="L285" s="6"/>
      <c r="M285" s="6">
        <f>IF($K$91&lt;K285, 2, IF($K$91&gt;K285, 0, 1))</f>
        <v>1</v>
      </c>
    </row>
    <row r="286" spans="1:13" x14ac:dyDescent="0.25">
      <c r="A286" s="16">
        <v>3</v>
      </c>
      <c r="B286" s="6">
        <v>4</v>
      </c>
      <c r="C286" s="16" t="str">
        <f t="shared" ref="C286:F286" si="119">C241</f>
        <v>NS</v>
      </c>
      <c r="D286" s="16">
        <f t="shared" si="119"/>
        <v>0</v>
      </c>
      <c r="E286" s="16" t="str">
        <f t="shared" si="119"/>
        <v>EW</v>
      </c>
      <c r="F286" s="16">
        <f t="shared" si="119"/>
        <v>0</v>
      </c>
      <c r="G286" s="16" t="s">
        <v>36</v>
      </c>
      <c r="H286" s="16" t="s">
        <v>37</v>
      </c>
      <c r="I286" s="16" t="s">
        <v>38</v>
      </c>
      <c r="J286" s="16">
        <v>11</v>
      </c>
      <c r="K286" s="6">
        <v>140</v>
      </c>
      <c r="L286" s="16"/>
      <c r="M286" s="6">
        <f>IF($K$91&lt;K286, 2, IF($K$91&gt;K286, 0, 1))</f>
        <v>1</v>
      </c>
    </row>
    <row r="287" spans="1:13" x14ac:dyDescent="0.25">
      <c r="A287" s="6">
        <v>4</v>
      </c>
      <c r="B287" s="6">
        <v>4</v>
      </c>
      <c r="C287" s="6" t="str">
        <f t="shared" ref="C287:F287" si="120">C242</f>
        <v>NS</v>
      </c>
      <c r="D287" s="6" t="str">
        <f t="shared" si="120"/>
        <v>Board</v>
      </c>
      <c r="E287" s="6" t="str">
        <f t="shared" si="120"/>
        <v>EW</v>
      </c>
      <c r="F287" s="6">
        <f t="shared" si="120"/>
        <v>3</v>
      </c>
      <c r="G287" s="6" t="s">
        <v>32</v>
      </c>
      <c r="H287" s="6" t="s">
        <v>33</v>
      </c>
      <c r="I287" s="6" t="s">
        <v>39</v>
      </c>
      <c r="J287" s="6">
        <v>8</v>
      </c>
      <c r="K287" s="6">
        <v>140</v>
      </c>
      <c r="L287" s="6"/>
      <c r="M287" s="6">
        <f>IF($K$91&gt;K287, 2, IF($K$91&lt;K287, 0, 1))</f>
        <v>1</v>
      </c>
    </row>
    <row r="288" spans="1:13" x14ac:dyDescent="0.25">
      <c r="A288" s="16">
        <v>5</v>
      </c>
      <c r="B288" s="6">
        <v>4</v>
      </c>
      <c r="C288" s="16" t="str">
        <f t="shared" ref="C288:F288" si="121">C243</f>
        <v>NS</v>
      </c>
      <c r="D288" s="16">
        <f t="shared" si="121"/>
        <v>3</v>
      </c>
      <c r="E288" s="16" t="str">
        <f t="shared" si="121"/>
        <v>EW</v>
      </c>
      <c r="F288" s="16">
        <f t="shared" si="121"/>
        <v>3</v>
      </c>
      <c r="G288" s="16" t="s">
        <v>40</v>
      </c>
      <c r="H288" s="16" t="s">
        <v>37</v>
      </c>
      <c r="I288" s="16" t="s">
        <v>41</v>
      </c>
      <c r="J288" s="16">
        <v>9</v>
      </c>
      <c r="K288" s="6">
        <v>50</v>
      </c>
      <c r="L288" s="16"/>
      <c r="M288" s="6">
        <f>IF($K$91&lt;K288, 2, IF($K$91&gt;K288, 0, 1))</f>
        <v>0</v>
      </c>
    </row>
    <row r="289" spans="1:14" x14ac:dyDescent="0.25">
      <c r="A289" s="7">
        <v>6</v>
      </c>
      <c r="B289" s="7">
        <v>4</v>
      </c>
      <c r="C289" s="7" t="str">
        <f t="shared" ref="C289:F289" si="122">C244</f>
        <v>NS</v>
      </c>
      <c r="D289" s="7">
        <f t="shared" si="122"/>
        <v>3</v>
      </c>
      <c r="E289" s="7" t="str">
        <f t="shared" si="122"/>
        <v>EW</v>
      </c>
      <c r="F289" s="7">
        <f t="shared" si="122"/>
        <v>3</v>
      </c>
      <c r="G289" s="7" t="s">
        <v>40</v>
      </c>
      <c r="H289" s="7" t="s">
        <v>37</v>
      </c>
      <c r="I289" s="7" t="s">
        <v>42</v>
      </c>
      <c r="J289" s="7">
        <v>9</v>
      </c>
      <c r="K289" s="7">
        <v>140</v>
      </c>
      <c r="L289" s="7"/>
      <c r="M289" s="7" t="s">
        <v>45</v>
      </c>
    </row>
    <row r="290" spans="1:14" x14ac:dyDescent="0.25">
      <c r="L290" s="17" t="s">
        <v>46</v>
      </c>
      <c r="M290" s="18">
        <f>SUM(M284:M289)</f>
        <v>4</v>
      </c>
    </row>
    <row r="292" spans="1:14" ht="21" x14ac:dyDescent="0.35">
      <c r="A292" s="8" t="s">
        <v>59</v>
      </c>
    </row>
    <row r="294" spans="1:14" x14ac:dyDescent="0.25">
      <c r="A294" s="9" t="s">
        <v>17</v>
      </c>
      <c r="B294" s="9" t="s">
        <v>4</v>
      </c>
      <c r="C294" s="9" t="s">
        <v>18</v>
      </c>
      <c r="D294" s="9" t="s">
        <v>19</v>
      </c>
      <c r="E294" s="9" t="s">
        <v>20</v>
      </c>
      <c r="F294" s="9" t="s">
        <v>21</v>
      </c>
      <c r="G294" s="9" t="s">
        <v>22</v>
      </c>
      <c r="H294" s="9" t="s">
        <v>23</v>
      </c>
      <c r="I294" s="9" t="s">
        <v>24</v>
      </c>
      <c r="J294" s="9" t="s">
        <v>25</v>
      </c>
      <c r="K294" s="10" t="s">
        <v>26</v>
      </c>
      <c r="L294" s="10" t="s">
        <v>27</v>
      </c>
      <c r="M294" s="9" t="s">
        <v>28</v>
      </c>
      <c r="N294" s="11" t="s">
        <v>29</v>
      </c>
    </row>
    <row r="295" spans="1:14" x14ac:dyDescent="0.25">
      <c r="A295" s="6">
        <v>1</v>
      </c>
      <c r="B295" s="6">
        <v>5</v>
      </c>
      <c r="C295" s="6" t="s">
        <v>2</v>
      </c>
      <c r="D295" s="6">
        <f>B267</f>
        <v>4</v>
      </c>
      <c r="E295" s="6" t="s">
        <v>3</v>
      </c>
      <c r="F295" s="6">
        <f>B268</f>
        <v>4</v>
      </c>
      <c r="G295" s="6" t="s">
        <v>32</v>
      </c>
      <c r="H295" s="6" t="s">
        <v>33</v>
      </c>
      <c r="I295" s="6" t="s">
        <v>34</v>
      </c>
      <c r="J295" s="6">
        <v>7</v>
      </c>
      <c r="K295" s="6">
        <v>100</v>
      </c>
      <c r="L295" s="6"/>
      <c r="M295" s="6">
        <f>M311</f>
        <v>5</v>
      </c>
      <c r="N295" s="6">
        <f>10-M295</f>
        <v>5</v>
      </c>
    </row>
    <row r="296" spans="1:14" x14ac:dyDescent="0.25">
      <c r="A296" s="6">
        <v>2</v>
      </c>
      <c r="B296" s="6">
        <v>5</v>
      </c>
      <c r="C296" s="6" t="s">
        <v>2</v>
      </c>
      <c r="D296" s="6">
        <f>B269</f>
        <v>4</v>
      </c>
      <c r="E296" s="6" t="s">
        <v>3</v>
      </c>
      <c r="F296" s="6">
        <f>B270</f>
        <v>4</v>
      </c>
      <c r="G296" s="6" t="s">
        <v>32</v>
      </c>
      <c r="H296" s="6" t="s">
        <v>33</v>
      </c>
      <c r="I296" s="6" t="s">
        <v>35</v>
      </c>
      <c r="J296" s="6">
        <v>7</v>
      </c>
      <c r="K296" s="6">
        <v>100</v>
      </c>
      <c r="L296" s="6"/>
      <c r="M296" s="6">
        <f>M320</f>
        <v>5</v>
      </c>
      <c r="N296" s="6">
        <f t="shared" ref="N296:N300" si="123">10-M296</f>
        <v>5</v>
      </c>
    </row>
    <row r="297" spans="1:14" x14ac:dyDescent="0.25">
      <c r="A297" s="6">
        <v>3</v>
      </c>
      <c r="B297" s="6">
        <v>5</v>
      </c>
      <c r="C297" s="6" t="s">
        <v>2</v>
      </c>
      <c r="D297" s="6">
        <f>B271</f>
        <v>4</v>
      </c>
      <c r="E297" s="6" t="s">
        <v>3</v>
      </c>
      <c r="F297" s="6">
        <f>B271</f>
        <v>4</v>
      </c>
      <c r="G297" s="6" t="s">
        <v>36</v>
      </c>
      <c r="H297" s="6" t="s">
        <v>37</v>
      </c>
      <c r="I297" s="6" t="s">
        <v>38</v>
      </c>
      <c r="J297" s="6">
        <v>11</v>
      </c>
      <c r="K297" s="6">
        <v>450</v>
      </c>
      <c r="L297" s="6"/>
      <c r="M297" s="6">
        <f>M329</f>
        <v>5</v>
      </c>
      <c r="N297" s="6">
        <f t="shared" si="123"/>
        <v>5</v>
      </c>
    </row>
    <row r="298" spans="1:14" x14ac:dyDescent="0.25">
      <c r="A298" s="6">
        <v>4</v>
      </c>
      <c r="B298" s="6">
        <v>5</v>
      </c>
      <c r="C298" s="6" t="s">
        <v>2</v>
      </c>
      <c r="D298" s="6">
        <f>B273</f>
        <v>0</v>
      </c>
      <c r="E298" s="6" t="s">
        <v>3</v>
      </c>
      <c r="F298" s="6" t="str">
        <f>B274</f>
        <v>Board</v>
      </c>
      <c r="G298" s="6" t="s">
        <v>32</v>
      </c>
      <c r="H298" s="6" t="s">
        <v>33</v>
      </c>
      <c r="I298" s="6" t="s">
        <v>39</v>
      </c>
      <c r="J298" s="6">
        <v>8</v>
      </c>
      <c r="K298" s="6">
        <v>50</v>
      </c>
      <c r="L298" s="6"/>
      <c r="M298" s="6">
        <f>M338</f>
        <v>5</v>
      </c>
      <c r="N298" s="6">
        <f t="shared" si="123"/>
        <v>5</v>
      </c>
    </row>
    <row r="299" spans="1:14" x14ac:dyDescent="0.25">
      <c r="A299" s="6">
        <v>5</v>
      </c>
      <c r="B299" s="6">
        <v>5</v>
      </c>
      <c r="C299" s="6" t="s">
        <v>2</v>
      </c>
      <c r="D299" s="6">
        <f>B275</f>
        <v>4</v>
      </c>
      <c r="E299" s="6" t="s">
        <v>3</v>
      </c>
      <c r="F299" s="6">
        <f>B276</f>
        <v>4</v>
      </c>
      <c r="G299" s="6" t="s">
        <v>40</v>
      </c>
      <c r="H299" s="6" t="s">
        <v>37</v>
      </c>
      <c r="I299" s="6" t="s">
        <v>41</v>
      </c>
      <c r="J299" s="6">
        <v>9</v>
      </c>
      <c r="K299" s="6">
        <v>140</v>
      </c>
      <c r="L299" s="6"/>
      <c r="M299" s="6">
        <f>M347</f>
        <v>5</v>
      </c>
      <c r="N299" s="6">
        <f t="shared" si="123"/>
        <v>5</v>
      </c>
    </row>
    <row r="300" spans="1:14" x14ac:dyDescent="0.25">
      <c r="A300" s="6">
        <v>6</v>
      </c>
      <c r="B300" s="6">
        <v>5</v>
      </c>
      <c r="C300" s="6" t="s">
        <v>2</v>
      </c>
      <c r="D300" s="6">
        <f>B277</f>
        <v>4</v>
      </c>
      <c r="E300" s="6" t="s">
        <v>3</v>
      </c>
      <c r="F300" s="6">
        <f>B278</f>
        <v>4</v>
      </c>
      <c r="G300" s="6" t="s">
        <v>40</v>
      </c>
      <c r="H300" s="6" t="s">
        <v>37</v>
      </c>
      <c r="I300" s="6" t="s">
        <v>42</v>
      </c>
      <c r="J300" s="6">
        <v>9</v>
      </c>
      <c r="K300" s="6">
        <v>140</v>
      </c>
      <c r="L300" s="6"/>
      <c r="M300" s="6">
        <f>M356</f>
        <v>4</v>
      </c>
      <c r="N300" s="6">
        <f t="shared" si="123"/>
        <v>6</v>
      </c>
    </row>
    <row r="301" spans="1:14" x14ac:dyDescent="0.25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</row>
    <row r="302" spans="1:14" ht="23.25" x14ac:dyDescent="0.35">
      <c r="A302" s="14" t="s">
        <v>60</v>
      </c>
      <c r="B302" s="14"/>
      <c r="C302" s="14"/>
      <c r="D302" s="14"/>
      <c r="E302" s="14"/>
      <c r="F302" s="14"/>
    </row>
    <row r="304" spans="1:14" x14ac:dyDescent="0.25">
      <c r="A304" s="9" t="s">
        <v>43</v>
      </c>
      <c r="B304" s="9" t="s">
        <v>4</v>
      </c>
      <c r="C304" s="9" t="s">
        <v>18</v>
      </c>
      <c r="D304" s="9" t="s">
        <v>19</v>
      </c>
      <c r="E304" s="9" t="s">
        <v>20</v>
      </c>
      <c r="F304" s="9" t="s">
        <v>21</v>
      </c>
      <c r="G304" s="9" t="s">
        <v>22</v>
      </c>
      <c r="H304" s="9" t="s">
        <v>23</v>
      </c>
      <c r="I304" s="9" t="s">
        <v>24</v>
      </c>
      <c r="J304" s="9" t="s">
        <v>25</v>
      </c>
      <c r="K304" s="10" t="s">
        <v>26</v>
      </c>
      <c r="L304" s="10" t="s">
        <v>27</v>
      </c>
      <c r="M304" s="9" t="s">
        <v>44</v>
      </c>
    </row>
    <row r="305" spans="1:13" x14ac:dyDescent="0.25">
      <c r="A305" s="7">
        <v>1</v>
      </c>
      <c r="B305" s="7">
        <v>5</v>
      </c>
      <c r="C305" s="7" t="s">
        <v>2</v>
      </c>
      <c r="D305" s="7">
        <f t="shared" ref="D305:D310" si="124">D295</f>
        <v>4</v>
      </c>
      <c r="E305" s="7" t="s">
        <v>3</v>
      </c>
      <c r="F305" s="7">
        <f t="shared" ref="F305:F310" si="125">F295</f>
        <v>4</v>
      </c>
      <c r="G305" s="7" t="s">
        <v>32</v>
      </c>
      <c r="H305" s="7" t="s">
        <v>33</v>
      </c>
      <c r="I305" s="7" t="s">
        <v>34</v>
      </c>
      <c r="J305" s="7">
        <v>7</v>
      </c>
      <c r="K305" s="7">
        <v>100</v>
      </c>
      <c r="L305" s="7"/>
      <c r="M305" s="7" t="s">
        <v>45</v>
      </c>
    </row>
    <row r="306" spans="1:13" x14ac:dyDescent="0.25">
      <c r="A306" s="6">
        <v>2</v>
      </c>
      <c r="B306" s="6">
        <v>5</v>
      </c>
      <c r="C306" s="6" t="s">
        <v>2</v>
      </c>
      <c r="D306" s="6">
        <f t="shared" si="124"/>
        <v>4</v>
      </c>
      <c r="E306" s="6" t="s">
        <v>3</v>
      </c>
      <c r="F306" s="6">
        <f t="shared" si="125"/>
        <v>4</v>
      </c>
      <c r="G306" s="6" t="s">
        <v>32</v>
      </c>
      <c r="H306" s="6" t="s">
        <v>33</v>
      </c>
      <c r="I306" s="6" t="s">
        <v>35</v>
      </c>
      <c r="J306" s="6">
        <v>7</v>
      </c>
      <c r="K306" s="6">
        <v>100</v>
      </c>
      <c r="L306" s="6"/>
      <c r="M306" s="6">
        <f>IF($K$41&gt;K306, 2, IF(K305&lt;K306, 0, 1))</f>
        <v>1</v>
      </c>
    </row>
    <row r="307" spans="1:13" x14ac:dyDescent="0.25">
      <c r="A307" s="6">
        <v>3</v>
      </c>
      <c r="B307" s="6">
        <v>5</v>
      </c>
      <c r="C307" s="6" t="s">
        <v>2</v>
      </c>
      <c r="D307" s="6">
        <f t="shared" si="124"/>
        <v>4</v>
      </c>
      <c r="E307" s="6" t="s">
        <v>3</v>
      </c>
      <c r="F307" s="6">
        <f t="shared" si="125"/>
        <v>4</v>
      </c>
      <c r="G307" s="6" t="s">
        <v>36</v>
      </c>
      <c r="H307" s="6" t="s">
        <v>37</v>
      </c>
      <c r="I307" s="6" t="s">
        <v>38</v>
      </c>
      <c r="J307" s="6">
        <v>11</v>
      </c>
      <c r="K307" s="6">
        <v>100</v>
      </c>
      <c r="L307" s="6"/>
      <c r="M307" s="6">
        <f>IF($K$41&gt;K307, 2, IF($K$41&lt;K307, 0, 1))</f>
        <v>1</v>
      </c>
    </row>
    <row r="308" spans="1:13" x14ac:dyDescent="0.25">
      <c r="A308" s="6">
        <v>4</v>
      </c>
      <c r="B308" s="6">
        <v>5</v>
      </c>
      <c r="C308" s="6" t="s">
        <v>2</v>
      </c>
      <c r="D308" s="6">
        <f t="shared" si="124"/>
        <v>0</v>
      </c>
      <c r="E308" s="6" t="s">
        <v>3</v>
      </c>
      <c r="F308" s="6" t="str">
        <f t="shared" si="125"/>
        <v>Board</v>
      </c>
      <c r="G308" s="6" t="s">
        <v>32</v>
      </c>
      <c r="H308" s="6" t="s">
        <v>33</v>
      </c>
      <c r="I308" s="6" t="s">
        <v>39</v>
      </c>
      <c r="J308" s="6">
        <v>8</v>
      </c>
      <c r="K308" s="6">
        <v>100</v>
      </c>
      <c r="L308" s="6"/>
      <c r="M308" s="6">
        <f>IF($K$41&gt;K308, 2, IF($K$41&lt;K308, 0, 1))</f>
        <v>1</v>
      </c>
    </row>
    <row r="309" spans="1:13" x14ac:dyDescent="0.25">
      <c r="A309" s="6">
        <v>5</v>
      </c>
      <c r="B309" s="6">
        <v>5</v>
      </c>
      <c r="C309" s="6" t="s">
        <v>2</v>
      </c>
      <c r="D309" s="6">
        <f t="shared" si="124"/>
        <v>4</v>
      </c>
      <c r="E309" s="6" t="s">
        <v>3</v>
      </c>
      <c r="F309" s="6">
        <f t="shared" si="125"/>
        <v>4</v>
      </c>
      <c r="G309" s="6" t="s">
        <v>40</v>
      </c>
      <c r="H309" s="6" t="s">
        <v>37</v>
      </c>
      <c r="I309" s="6" t="s">
        <v>41</v>
      </c>
      <c r="J309" s="6">
        <v>9</v>
      </c>
      <c r="K309" s="6">
        <v>100</v>
      </c>
      <c r="L309" s="6"/>
      <c r="M309" s="6">
        <f>IF($K$41&gt;K309, 2, IF($K$41&lt;K309, 0, 1))</f>
        <v>1</v>
      </c>
    </row>
    <row r="310" spans="1:13" x14ac:dyDescent="0.25">
      <c r="A310" s="6">
        <v>6</v>
      </c>
      <c r="B310" s="6">
        <v>5</v>
      </c>
      <c r="C310" s="6" t="s">
        <v>2</v>
      </c>
      <c r="D310" s="6">
        <f t="shared" si="124"/>
        <v>4</v>
      </c>
      <c r="E310" s="6" t="s">
        <v>3</v>
      </c>
      <c r="F310" s="6">
        <f t="shared" si="125"/>
        <v>4</v>
      </c>
      <c r="G310" s="6" t="s">
        <v>40</v>
      </c>
      <c r="H310" s="6" t="s">
        <v>37</v>
      </c>
      <c r="I310" s="6" t="s">
        <v>42</v>
      </c>
      <c r="J310" s="6">
        <v>9</v>
      </c>
      <c r="K310" s="6">
        <v>100</v>
      </c>
      <c r="L310" s="6"/>
      <c r="M310" s="6">
        <f>IF($K$41&gt;K310, 2, IF($K$41&lt;K310, 0, 1))</f>
        <v>1</v>
      </c>
    </row>
    <row r="311" spans="1:13" x14ac:dyDescent="0.25">
      <c r="L311" s="17" t="s">
        <v>46</v>
      </c>
      <c r="M311" s="18">
        <f>SUM(M306:M310)</f>
        <v>5</v>
      </c>
    </row>
    <row r="313" spans="1:13" x14ac:dyDescent="0.25">
      <c r="A313" s="9" t="s">
        <v>43</v>
      </c>
      <c r="B313" s="9" t="s">
        <v>4</v>
      </c>
      <c r="C313" s="9" t="s">
        <v>18</v>
      </c>
      <c r="D313" s="9" t="s">
        <v>19</v>
      </c>
      <c r="E313" s="9" t="s">
        <v>20</v>
      </c>
      <c r="F313" s="9" t="s">
        <v>21</v>
      </c>
      <c r="G313" s="9" t="s">
        <v>22</v>
      </c>
      <c r="H313" s="9" t="s">
        <v>23</v>
      </c>
      <c r="I313" s="9" t="s">
        <v>24</v>
      </c>
      <c r="J313" s="9" t="s">
        <v>25</v>
      </c>
      <c r="K313" s="10" t="s">
        <v>26</v>
      </c>
      <c r="L313" s="10" t="s">
        <v>27</v>
      </c>
      <c r="M313" s="9" t="s">
        <v>44</v>
      </c>
    </row>
    <row r="314" spans="1:13" x14ac:dyDescent="0.25">
      <c r="A314" s="6">
        <v>1</v>
      </c>
      <c r="B314" s="6">
        <v>5</v>
      </c>
      <c r="C314" s="6" t="str">
        <f t="shared" ref="C314:F314" si="126">C305</f>
        <v>NS</v>
      </c>
      <c r="D314" s="6">
        <f t="shared" si="126"/>
        <v>4</v>
      </c>
      <c r="E314" s="6" t="str">
        <f t="shared" si="126"/>
        <v>EW</v>
      </c>
      <c r="F314" s="6">
        <f t="shared" si="126"/>
        <v>4</v>
      </c>
      <c r="G314" s="6" t="s">
        <v>32</v>
      </c>
      <c r="H314" s="6" t="s">
        <v>33</v>
      </c>
      <c r="I314" s="6" t="s">
        <v>34</v>
      </c>
      <c r="J314" s="6">
        <v>7</v>
      </c>
      <c r="K314" s="6">
        <v>100</v>
      </c>
      <c r="L314" s="6"/>
      <c r="M314" s="6">
        <f>IF($K$51&gt;K314, 2, IF($K$51&lt;K314, 0, 1))</f>
        <v>1</v>
      </c>
    </row>
    <row r="315" spans="1:13" x14ac:dyDescent="0.25">
      <c r="A315" s="7">
        <v>2</v>
      </c>
      <c r="B315" s="7">
        <v>5</v>
      </c>
      <c r="C315" s="7" t="str">
        <f t="shared" ref="C315:F315" si="127">C306</f>
        <v>NS</v>
      </c>
      <c r="D315" s="7">
        <f t="shared" si="127"/>
        <v>4</v>
      </c>
      <c r="E315" s="7" t="str">
        <f t="shared" si="127"/>
        <v>EW</v>
      </c>
      <c r="F315" s="7">
        <f t="shared" si="127"/>
        <v>4</v>
      </c>
      <c r="G315" s="7" t="s">
        <v>32</v>
      </c>
      <c r="H315" s="7" t="s">
        <v>33</v>
      </c>
      <c r="I315" s="7" t="s">
        <v>35</v>
      </c>
      <c r="J315" s="7">
        <v>7</v>
      </c>
      <c r="K315" s="7">
        <v>100</v>
      </c>
      <c r="L315" s="7"/>
      <c r="M315" s="7" t="s">
        <v>45</v>
      </c>
    </row>
    <row r="316" spans="1:13" x14ac:dyDescent="0.25">
      <c r="A316" s="6">
        <v>3</v>
      </c>
      <c r="B316" s="6">
        <v>5</v>
      </c>
      <c r="C316" s="6" t="str">
        <f t="shared" ref="C316:F316" si="128">C307</f>
        <v>NS</v>
      </c>
      <c r="D316" s="6">
        <f t="shared" si="128"/>
        <v>4</v>
      </c>
      <c r="E316" s="6" t="str">
        <f t="shared" si="128"/>
        <v>EW</v>
      </c>
      <c r="F316" s="6">
        <f t="shared" si="128"/>
        <v>4</v>
      </c>
      <c r="G316" s="6" t="s">
        <v>36</v>
      </c>
      <c r="H316" s="6" t="s">
        <v>37</v>
      </c>
      <c r="I316" s="6" t="s">
        <v>38</v>
      </c>
      <c r="J316" s="6">
        <v>11</v>
      </c>
      <c r="K316" s="6">
        <v>100</v>
      </c>
      <c r="L316" s="6"/>
      <c r="M316" s="6">
        <f>IF($K$51&gt;K316, 2, IF($K$51&lt;K316, 0, 1))</f>
        <v>1</v>
      </c>
    </row>
    <row r="317" spans="1:13" x14ac:dyDescent="0.25">
      <c r="A317" s="6">
        <v>4</v>
      </c>
      <c r="B317" s="6">
        <v>5</v>
      </c>
      <c r="C317" s="6" t="str">
        <f t="shared" ref="C317:F317" si="129">C308</f>
        <v>NS</v>
      </c>
      <c r="D317" s="6">
        <f t="shared" si="129"/>
        <v>0</v>
      </c>
      <c r="E317" s="6" t="str">
        <f t="shared" si="129"/>
        <v>EW</v>
      </c>
      <c r="F317" s="6" t="str">
        <f t="shared" si="129"/>
        <v>Board</v>
      </c>
      <c r="G317" s="6" t="s">
        <v>32</v>
      </c>
      <c r="H317" s="6" t="s">
        <v>33</v>
      </c>
      <c r="I317" s="6" t="s">
        <v>39</v>
      </c>
      <c r="J317" s="6">
        <v>8</v>
      </c>
      <c r="K317" s="6">
        <v>100</v>
      </c>
      <c r="L317" s="6"/>
      <c r="M317" s="6">
        <f t="shared" ref="M317:M319" si="130">IF($K$51&gt;K317, 2, IF($K$51&lt;K317, 0, 1))</f>
        <v>1</v>
      </c>
    </row>
    <row r="318" spans="1:13" x14ac:dyDescent="0.25">
      <c r="A318" s="6">
        <v>5</v>
      </c>
      <c r="B318" s="6">
        <v>5</v>
      </c>
      <c r="C318" s="6" t="str">
        <f t="shared" ref="C318:F318" si="131">C309</f>
        <v>NS</v>
      </c>
      <c r="D318" s="6">
        <f t="shared" si="131"/>
        <v>4</v>
      </c>
      <c r="E318" s="6" t="str">
        <f t="shared" si="131"/>
        <v>EW</v>
      </c>
      <c r="F318" s="6">
        <f t="shared" si="131"/>
        <v>4</v>
      </c>
      <c r="G318" s="6" t="s">
        <v>40</v>
      </c>
      <c r="H318" s="6" t="s">
        <v>37</v>
      </c>
      <c r="I318" s="6" t="s">
        <v>41</v>
      </c>
      <c r="J318" s="6">
        <v>9</v>
      </c>
      <c r="K318" s="6">
        <v>100</v>
      </c>
      <c r="L318" s="6"/>
      <c r="M318" s="6">
        <f t="shared" si="130"/>
        <v>1</v>
      </c>
    </row>
    <row r="319" spans="1:13" x14ac:dyDescent="0.25">
      <c r="A319" s="6">
        <v>6</v>
      </c>
      <c r="B319" s="6">
        <v>5</v>
      </c>
      <c r="C319" s="6" t="str">
        <f t="shared" ref="C319:F319" si="132">C310</f>
        <v>NS</v>
      </c>
      <c r="D319" s="6">
        <f t="shared" si="132"/>
        <v>4</v>
      </c>
      <c r="E319" s="6" t="str">
        <f t="shared" si="132"/>
        <v>EW</v>
      </c>
      <c r="F319" s="6">
        <f t="shared" si="132"/>
        <v>4</v>
      </c>
      <c r="G319" s="6" t="s">
        <v>40</v>
      </c>
      <c r="H319" s="6" t="s">
        <v>37</v>
      </c>
      <c r="I319" s="6" t="s">
        <v>42</v>
      </c>
      <c r="J319" s="6">
        <v>9</v>
      </c>
      <c r="K319" s="6">
        <v>100</v>
      </c>
      <c r="L319" s="6"/>
      <c r="M319" s="6">
        <f t="shared" si="130"/>
        <v>1</v>
      </c>
    </row>
    <row r="320" spans="1:13" x14ac:dyDescent="0.25">
      <c r="L320" s="17" t="s">
        <v>46</v>
      </c>
      <c r="M320" s="18">
        <f>SUM(M314:M319)</f>
        <v>5</v>
      </c>
    </row>
    <row r="322" spans="1:13" x14ac:dyDescent="0.25">
      <c r="A322" s="9" t="s">
        <v>43</v>
      </c>
      <c r="B322" s="9" t="s">
        <v>4</v>
      </c>
      <c r="C322" s="9" t="s">
        <v>18</v>
      </c>
      <c r="D322" s="9" t="s">
        <v>19</v>
      </c>
      <c r="E322" s="9" t="s">
        <v>20</v>
      </c>
      <c r="F322" s="9" t="s">
        <v>21</v>
      </c>
      <c r="G322" s="9" t="s">
        <v>22</v>
      </c>
      <c r="H322" s="9" t="s">
        <v>23</v>
      </c>
      <c r="I322" s="9" t="s">
        <v>24</v>
      </c>
      <c r="J322" s="9" t="s">
        <v>25</v>
      </c>
      <c r="K322" s="10" t="s">
        <v>26</v>
      </c>
      <c r="L322" s="10" t="s">
        <v>27</v>
      </c>
      <c r="M322" s="9" t="s">
        <v>44</v>
      </c>
    </row>
    <row r="323" spans="1:13" x14ac:dyDescent="0.25">
      <c r="A323" s="6">
        <v>1</v>
      </c>
      <c r="B323" s="6">
        <v>5</v>
      </c>
      <c r="C323" s="6" t="str">
        <f t="shared" ref="C323:F323" si="133">C305</f>
        <v>NS</v>
      </c>
      <c r="D323" s="6">
        <f t="shared" si="133"/>
        <v>4</v>
      </c>
      <c r="E323" s="6" t="str">
        <f t="shared" si="133"/>
        <v>EW</v>
      </c>
      <c r="F323" s="6">
        <f t="shared" si="133"/>
        <v>4</v>
      </c>
      <c r="G323" s="6" t="s">
        <v>32</v>
      </c>
      <c r="H323" s="6" t="s">
        <v>33</v>
      </c>
      <c r="I323" s="6" t="s">
        <v>34</v>
      </c>
      <c r="J323" s="6">
        <v>7</v>
      </c>
      <c r="K323" s="6">
        <v>450</v>
      </c>
      <c r="L323" s="6"/>
      <c r="M323" s="6">
        <f>IF($K$61&lt;K323, 2, IF($K$61&gt;K323, 0, 1))</f>
        <v>1</v>
      </c>
    </row>
    <row r="324" spans="1:13" x14ac:dyDescent="0.25">
      <c r="A324" s="6">
        <v>2</v>
      </c>
      <c r="B324" s="6">
        <v>5</v>
      </c>
      <c r="C324" s="6" t="str">
        <f t="shared" ref="C324:F324" si="134">C306</f>
        <v>NS</v>
      </c>
      <c r="D324" s="6">
        <f t="shared" si="134"/>
        <v>4</v>
      </c>
      <c r="E324" s="6" t="str">
        <f t="shared" si="134"/>
        <v>EW</v>
      </c>
      <c r="F324" s="6">
        <f t="shared" si="134"/>
        <v>4</v>
      </c>
      <c r="G324" s="6" t="s">
        <v>32</v>
      </c>
      <c r="H324" s="6" t="s">
        <v>33</v>
      </c>
      <c r="I324" s="6" t="s">
        <v>35</v>
      </c>
      <c r="J324" s="6">
        <v>7</v>
      </c>
      <c r="K324" s="6">
        <v>450</v>
      </c>
      <c r="L324" s="6"/>
      <c r="M324" s="6">
        <f>IF($K$61&lt;K324, 2, IF($K$61&gt;K324, 0, 1))</f>
        <v>1</v>
      </c>
    </row>
    <row r="325" spans="1:13" x14ac:dyDescent="0.25">
      <c r="A325" s="7">
        <v>3</v>
      </c>
      <c r="B325" s="7">
        <v>5</v>
      </c>
      <c r="C325" s="7" t="str">
        <f t="shared" ref="C325:F325" si="135">C307</f>
        <v>NS</v>
      </c>
      <c r="D325" s="7">
        <f t="shared" si="135"/>
        <v>4</v>
      </c>
      <c r="E325" s="7" t="str">
        <f t="shared" si="135"/>
        <v>EW</v>
      </c>
      <c r="F325" s="7">
        <f t="shared" si="135"/>
        <v>4</v>
      </c>
      <c r="G325" s="7" t="s">
        <v>36</v>
      </c>
      <c r="H325" s="7" t="s">
        <v>37</v>
      </c>
      <c r="I325" s="7" t="s">
        <v>38</v>
      </c>
      <c r="J325" s="7">
        <v>11</v>
      </c>
      <c r="K325" s="7">
        <v>450</v>
      </c>
      <c r="L325" s="7"/>
      <c r="M325" s="7" t="s">
        <v>45</v>
      </c>
    </row>
    <row r="326" spans="1:13" x14ac:dyDescent="0.25">
      <c r="A326" s="6">
        <v>4</v>
      </c>
      <c r="B326" s="6">
        <v>5</v>
      </c>
      <c r="C326" s="6" t="str">
        <f t="shared" ref="C326:F326" si="136">C308</f>
        <v>NS</v>
      </c>
      <c r="D326" s="6">
        <f t="shared" si="136"/>
        <v>0</v>
      </c>
      <c r="E326" s="6" t="str">
        <f t="shared" si="136"/>
        <v>EW</v>
      </c>
      <c r="F326" s="6" t="str">
        <f t="shared" si="136"/>
        <v>Board</v>
      </c>
      <c r="G326" s="6" t="s">
        <v>32</v>
      </c>
      <c r="H326" s="6" t="s">
        <v>33</v>
      </c>
      <c r="I326" s="6" t="s">
        <v>39</v>
      </c>
      <c r="J326" s="6">
        <v>8</v>
      </c>
      <c r="K326" s="6">
        <v>450</v>
      </c>
      <c r="L326" s="6"/>
      <c r="M326" s="6">
        <f>IF($K$61&gt;K326, 2, IF($K$61&lt;K326, 0, 1))</f>
        <v>1</v>
      </c>
    </row>
    <row r="327" spans="1:13" x14ac:dyDescent="0.25">
      <c r="A327" s="6">
        <v>5</v>
      </c>
      <c r="B327" s="6">
        <v>5</v>
      </c>
      <c r="C327" s="6" t="str">
        <f t="shared" ref="C327:F327" si="137">C309</f>
        <v>NS</v>
      </c>
      <c r="D327" s="6">
        <f t="shared" si="137"/>
        <v>4</v>
      </c>
      <c r="E327" s="6" t="str">
        <f t="shared" si="137"/>
        <v>EW</v>
      </c>
      <c r="F327" s="6">
        <f t="shared" si="137"/>
        <v>4</v>
      </c>
      <c r="G327" s="6" t="s">
        <v>40</v>
      </c>
      <c r="H327" s="6" t="s">
        <v>37</v>
      </c>
      <c r="I327" s="6" t="s">
        <v>41</v>
      </c>
      <c r="J327" s="6">
        <v>9</v>
      </c>
      <c r="K327" s="6">
        <v>450</v>
      </c>
      <c r="L327" s="6"/>
      <c r="M327" s="6">
        <f>IF($K$61&lt;K327, 2, IF($K$61&gt;K327, 0, 1))</f>
        <v>1</v>
      </c>
    </row>
    <row r="328" spans="1:13" x14ac:dyDescent="0.25">
      <c r="A328" s="6">
        <v>6</v>
      </c>
      <c r="B328" s="6">
        <v>5</v>
      </c>
      <c r="C328" s="6" t="str">
        <f t="shared" ref="C328:F328" si="138">C310</f>
        <v>NS</v>
      </c>
      <c r="D328" s="6">
        <f t="shared" si="138"/>
        <v>4</v>
      </c>
      <c r="E328" s="6" t="str">
        <f t="shared" si="138"/>
        <v>EW</v>
      </c>
      <c r="F328" s="6">
        <f t="shared" si="138"/>
        <v>4</v>
      </c>
      <c r="G328" s="6" t="s">
        <v>40</v>
      </c>
      <c r="H328" s="6" t="s">
        <v>37</v>
      </c>
      <c r="I328" s="6" t="s">
        <v>42</v>
      </c>
      <c r="J328" s="6">
        <v>9</v>
      </c>
      <c r="K328" s="6">
        <v>450</v>
      </c>
      <c r="L328" s="6"/>
      <c r="M328" s="6">
        <f>IF($K$61&lt;K328, 2, IF($K$61&gt;K328, 0, 1))</f>
        <v>1</v>
      </c>
    </row>
    <row r="329" spans="1:13" x14ac:dyDescent="0.25">
      <c r="L329" s="17" t="s">
        <v>46</v>
      </c>
      <c r="M329" s="18">
        <f>SUM(M323:M328)</f>
        <v>5</v>
      </c>
    </row>
    <row r="331" spans="1:13" x14ac:dyDescent="0.25">
      <c r="A331" s="9" t="s">
        <v>43</v>
      </c>
      <c r="B331" s="9" t="s">
        <v>4</v>
      </c>
      <c r="C331" s="9" t="s">
        <v>18</v>
      </c>
      <c r="D331" s="9" t="s">
        <v>19</v>
      </c>
      <c r="E331" s="9" t="s">
        <v>20</v>
      </c>
      <c r="F331" s="9" t="s">
        <v>21</v>
      </c>
      <c r="G331" s="9" t="s">
        <v>22</v>
      </c>
      <c r="H331" s="9" t="s">
        <v>23</v>
      </c>
      <c r="I331" s="9" t="s">
        <v>24</v>
      </c>
      <c r="J331" s="9" t="s">
        <v>25</v>
      </c>
      <c r="K331" s="10" t="s">
        <v>26</v>
      </c>
      <c r="L331" s="10" t="s">
        <v>27</v>
      </c>
      <c r="M331" s="9" t="s">
        <v>44</v>
      </c>
    </row>
    <row r="332" spans="1:13" x14ac:dyDescent="0.25">
      <c r="A332" s="6">
        <v>1</v>
      </c>
      <c r="B332" s="6">
        <v>5</v>
      </c>
      <c r="C332" s="6" t="str">
        <f t="shared" ref="C332:F332" si="139">C305</f>
        <v>NS</v>
      </c>
      <c r="D332" s="6">
        <f t="shared" si="139"/>
        <v>4</v>
      </c>
      <c r="E332" s="6" t="str">
        <f t="shared" si="139"/>
        <v>EW</v>
      </c>
      <c r="F332" s="6">
        <f t="shared" si="139"/>
        <v>4</v>
      </c>
      <c r="G332" s="6" t="s">
        <v>32</v>
      </c>
      <c r="H332" s="6" t="s">
        <v>33</v>
      </c>
      <c r="I332" s="6" t="s">
        <v>34</v>
      </c>
      <c r="J332" s="6">
        <v>7</v>
      </c>
      <c r="K332" s="6">
        <v>50</v>
      </c>
      <c r="L332" s="6"/>
      <c r="M332" s="6">
        <f>IF($K$71&lt;K332, 2, IF($K$71&gt;K332, 0, 1))</f>
        <v>1</v>
      </c>
    </row>
    <row r="333" spans="1:13" x14ac:dyDescent="0.25">
      <c r="A333" s="6">
        <v>2</v>
      </c>
      <c r="B333" s="6">
        <v>5</v>
      </c>
      <c r="C333" s="6" t="str">
        <f t="shared" ref="C333:F333" si="140">C306</f>
        <v>NS</v>
      </c>
      <c r="D333" s="6">
        <f t="shared" si="140"/>
        <v>4</v>
      </c>
      <c r="E333" s="6" t="str">
        <f t="shared" si="140"/>
        <v>EW</v>
      </c>
      <c r="F333" s="6">
        <f t="shared" si="140"/>
        <v>4</v>
      </c>
      <c r="G333" s="6" t="s">
        <v>32</v>
      </c>
      <c r="H333" s="6" t="s">
        <v>33</v>
      </c>
      <c r="I333" s="6" t="s">
        <v>35</v>
      </c>
      <c r="J333" s="6">
        <v>7</v>
      </c>
      <c r="K333" s="6">
        <v>50</v>
      </c>
      <c r="L333" s="6"/>
      <c r="M333" s="6">
        <f t="shared" ref="M333:M334" si="141">IF($K$71&lt;K333, 2, IF($K$71&gt;K333, 0, 1))</f>
        <v>1</v>
      </c>
    </row>
    <row r="334" spans="1:13" x14ac:dyDescent="0.25">
      <c r="A334" s="16">
        <v>3</v>
      </c>
      <c r="B334" s="6">
        <v>5</v>
      </c>
      <c r="C334" s="16" t="str">
        <f t="shared" ref="C334:F334" si="142">C307</f>
        <v>NS</v>
      </c>
      <c r="D334" s="16">
        <f t="shared" si="142"/>
        <v>4</v>
      </c>
      <c r="E334" s="16" t="str">
        <f t="shared" si="142"/>
        <v>EW</v>
      </c>
      <c r="F334" s="16">
        <f t="shared" si="142"/>
        <v>4</v>
      </c>
      <c r="G334" s="16" t="s">
        <v>36</v>
      </c>
      <c r="H334" s="16" t="s">
        <v>37</v>
      </c>
      <c r="I334" s="16" t="s">
        <v>38</v>
      </c>
      <c r="J334" s="16">
        <v>11</v>
      </c>
      <c r="K334" s="16">
        <v>50</v>
      </c>
      <c r="L334" s="16"/>
      <c r="M334" s="6">
        <f t="shared" si="141"/>
        <v>1</v>
      </c>
    </row>
    <row r="335" spans="1:13" x14ac:dyDescent="0.25">
      <c r="A335" s="7">
        <v>4</v>
      </c>
      <c r="B335" s="7">
        <v>5</v>
      </c>
      <c r="C335" s="7" t="str">
        <f t="shared" ref="C335:F335" si="143">C308</f>
        <v>NS</v>
      </c>
      <c r="D335" s="7">
        <f t="shared" si="143"/>
        <v>0</v>
      </c>
      <c r="E335" s="7" t="str">
        <f t="shared" si="143"/>
        <v>EW</v>
      </c>
      <c r="F335" s="7" t="str">
        <f t="shared" si="143"/>
        <v>Board</v>
      </c>
      <c r="G335" s="7" t="s">
        <v>32</v>
      </c>
      <c r="H335" s="7" t="s">
        <v>33</v>
      </c>
      <c r="I335" s="7" t="s">
        <v>39</v>
      </c>
      <c r="J335" s="7">
        <v>8</v>
      </c>
      <c r="K335" s="7">
        <v>50</v>
      </c>
      <c r="L335" s="7"/>
      <c r="M335" s="7" t="s">
        <v>45</v>
      </c>
    </row>
    <row r="336" spans="1:13" x14ac:dyDescent="0.25">
      <c r="A336" s="6">
        <v>5</v>
      </c>
      <c r="B336" s="7">
        <v>5</v>
      </c>
      <c r="C336" s="6" t="str">
        <f t="shared" ref="C336:F336" si="144">C309</f>
        <v>NS</v>
      </c>
      <c r="D336" s="6">
        <f t="shared" si="144"/>
        <v>4</v>
      </c>
      <c r="E336" s="6" t="str">
        <f t="shared" si="144"/>
        <v>EW</v>
      </c>
      <c r="F336" s="6">
        <f t="shared" si="144"/>
        <v>4</v>
      </c>
      <c r="G336" s="6" t="s">
        <v>40</v>
      </c>
      <c r="H336" s="6" t="s">
        <v>37</v>
      </c>
      <c r="I336" s="6" t="s">
        <v>41</v>
      </c>
      <c r="J336" s="6">
        <v>9</v>
      </c>
      <c r="K336" s="6">
        <v>50</v>
      </c>
      <c r="L336" s="6"/>
      <c r="M336" s="6">
        <f>IF($K$71&lt;K336, 2, IF($K$71&gt;K336, 0, 1))</f>
        <v>1</v>
      </c>
    </row>
    <row r="337" spans="1:13" x14ac:dyDescent="0.25">
      <c r="A337" s="6">
        <v>6</v>
      </c>
      <c r="B337" s="7">
        <v>5</v>
      </c>
      <c r="C337" s="6" t="str">
        <f t="shared" ref="C337:F337" si="145">C310</f>
        <v>NS</v>
      </c>
      <c r="D337" s="6">
        <f t="shared" si="145"/>
        <v>4</v>
      </c>
      <c r="E337" s="6" t="str">
        <f t="shared" si="145"/>
        <v>EW</v>
      </c>
      <c r="F337" s="6">
        <f t="shared" si="145"/>
        <v>4</v>
      </c>
      <c r="G337" s="6" t="s">
        <v>40</v>
      </c>
      <c r="H337" s="6" t="s">
        <v>37</v>
      </c>
      <c r="I337" s="6" t="s">
        <v>42</v>
      </c>
      <c r="J337" s="6">
        <v>9</v>
      </c>
      <c r="K337" s="6">
        <v>50</v>
      </c>
      <c r="L337" s="6"/>
      <c r="M337" s="6">
        <f>IF($K$71&lt;K337, 2, IF($K$71&gt;K337, 0, 1))</f>
        <v>1</v>
      </c>
    </row>
    <row r="338" spans="1:13" x14ac:dyDescent="0.25">
      <c r="L338" s="17" t="s">
        <v>46</v>
      </c>
      <c r="M338" s="18">
        <f>SUM(M332:M337)</f>
        <v>5</v>
      </c>
    </row>
    <row r="340" spans="1:13" x14ac:dyDescent="0.25">
      <c r="A340" s="9" t="s">
        <v>43</v>
      </c>
      <c r="B340" s="9" t="s">
        <v>4</v>
      </c>
      <c r="C340" s="9" t="s">
        <v>18</v>
      </c>
      <c r="D340" s="9" t="s">
        <v>19</v>
      </c>
      <c r="E340" s="9" t="s">
        <v>20</v>
      </c>
      <c r="F340" s="9" t="s">
        <v>21</v>
      </c>
      <c r="G340" s="9" t="s">
        <v>22</v>
      </c>
      <c r="H340" s="9" t="s">
        <v>23</v>
      </c>
      <c r="I340" s="9" t="s">
        <v>24</v>
      </c>
      <c r="J340" s="9" t="s">
        <v>25</v>
      </c>
      <c r="K340" s="10" t="s">
        <v>26</v>
      </c>
      <c r="L340" s="10" t="s">
        <v>27</v>
      </c>
      <c r="M340" s="9" t="s">
        <v>44</v>
      </c>
    </row>
    <row r="341" spans="1:13" x14ac:dyDescent="0.25">
      <c r="A341" s="6">
        <v>1</v>
      </c>
      <c r="B341" s="6">
        <v>5</v>
      </c>
      <c r="C341" s="6" t="str">
        <f t="shared" ref="C341:F341" si="146">C305</f>
        <v>NS</v>
      </c>
      <c r="D341" s="6">
        <f t="shared" si="146"/>
        <v>4</v>
      </c>
      <c r="E341" s="6" t="str">
        <f t="shared" si="146"/>
        <v>EW</v>
      </c>
      <c r="F341" s="6">
        <f t="shared" si="146"/>
        <v>4</v>
      </c>
      <c r="G341" s="6" t="s">
        <v>32</v>
      </c>
      <c r="H341" s="6" t="s">
        <v>33</v>
      </c>
      <c r="I341" s="6" t="s">
        <v>34</v>
      </c>
      <c r="J341" s="6">
        <v>7</v>
      </c>
      <c r="K341" s="6">
        <v>140</v>
      </c>
      <c r="L341" s="6"/>
      <c r="M341" s="6">
        <f>IF($K$81&lt;K341, 2, IF($K$81&gt;K341, 0, 1))</f>
        <v>1</v>
      </c>
    </row>
    <row r="342" spans="1:13" x14ac:dyDescent="0.25">
      <c r="A342" s="6">
        <v>2</v>
      </c>
      <c r="B342" s="6">
        <v>5</v>
      </c>
      <c r="C342" s="6" t="str">
        <f t="shared" ref="C342:F342" si="147">C306</f>
        <v>NS</v>
      </c>
      <c r="D342" s="6">
        <f t="shared" si="147"/>
        <v>4</v>
      </c>
      <c r="E342" s="6" t="str">
        <f t="shared" si="147"/>
        <v>EW</v>
      </c>
      <c r="F342" s="6">
        <f t="shared" si="147"/>
        <v>4</v>
      </c>
      <c r="G342" s="6" t="s">
        <v>32</v>
      </c>
      <c r="H342" s="6" t="s">
        <v>33</v>
      </c>
      <c r="I342" s="6" t="s">
        <v>35</v>
      </c>
      <c r="J342" s="6">
        <v>7</v>
      </c>
      <c r="K342" s="6">
        <v>140</v>
      </c>
      <c r="L342" s="6"/>
      <c r="M342" s="6">
        <f>IF($K$81&lt;K342, 2, IF($K$81&gt;K342, 0, 1))</f>
        <v>1</v>
      </c>
    </row>
    <row r="343" spans="1:13" x14ac:dyDescent="0.25">
      <c r="A343" s="16">
        <v>3</v>
      </c>
      <c r="B343" s="6">
        <v>5</v>
      </c>
      <c r="C343" s="16" t="str">
        <f t="shared" ref="C343:F343" si="148">C307</f>
        <v>NS</v>
      </c>
      <c r="D343" s="16">
        <f t="shared" si="148"/>
        <v>4</v>
      </c>
      <c r="E343" s="16" t="str">
        <f t="shared" si="148"/>
        <v>EW</v>
      </c>
      <c r="F343" s="16">
        <f t="shared" si="148"/>
        <v>4</v>
      </c>
      <c r="G343" s="16" t="s">
        <v>36</v>
      </c>
      <c r="H343" s="16" t="s">
        <v>37</v>
      </c>
      <c r="I343" s="16" t="s">
        <v>38</v>
      </c>
      <c r="J343" s="16">
        <v>11</v>
      </c>
      <c r="K343" s="6">
        <v>140</v>
      </c>
      <c r="L343" s="16"/>
      <c r="M343" s="6">
        <f>IF($K$81&lt;K343, 2, IF($K$81&gt;K343, 0, 1))</f>
        <v>1</v>
      </c>
    </row>
    <row r="344" spans="1:13" x14ac:dyDescent="0.25">
      <c r="A344" s="6">
        <v>4</v>
      </c>
      <c r="B344" s="6">
        <v>5</v>
      </c>
      <c r="C344" s="6" t="str">
        <f t="shared" ref="C344:F344" si="149">C308</f>
        <v>NS</v>
      </c>
      <c r="D344" s="6">
        <f t="shared" si="149"/>
        <v>0</v>
      </c>
      <c r="E344" s="6" t="str">
        <f t="shared" si="149"/>
        <v>EW</v>
      </c>
      <c r="F344" s="6" t="str">
        <f t="shared" si="149"/>
        <v>Board</v>
      </c>
      <c r="G344" s="6" t="s">
        <v>32</v>
      </c>
      <c r="H344" s="6" t="s">
        <v>33</v>
      </c>
      <c r="I344" s="6" t="s">
        <v>39</v>
      </c>
      <c r="J344" s="6">
        <v>8</v>
      </c>
      <c r="K344" s="6">
        <v>140</v>
      </c>
      <c r="L344" s="6"/>
      <c r="M344" s="6">
        <f>IF($K$81&lt;K344, 2, IF($K$81&gt;K344, 0, 1))</f>
        <v>1</v>
      </c>
    </row>
    <row r="345" spans="1:13" x14ac:dyDescent="0.25">
      <c r="A345" s="7">
        <v>5</v>
      </c>
      <c r="B345" s="7">
        <v>5</v>
      </c>
      <c r="C345" s="7" t="str">
        <f t="shared" ref="C345:F345" si="150">C309</f>
        <v>NS</v>
      </c>
      <c r="D345" s="7">
        <f t="shared" si="150"/>
        <v>4</v>
      </c>
      <c r="E345" s="7" t="str">
        <f t="shared" si="150"/>
        <v>EW</v>
      </c>
      <c r="F345" s="7">
        <f t="shared" si="150"/>
        <v>4</v>
      </c>
      <c r="G345" s="7" t="s">
        <v>40</v>
      </c>
      <c r="H345" s="7" t="s">
        <v>37</v>
      </c>
      <c r="I345" s="7" t="s">
        <v>41</v>
      </c>
      <c r="J345" s="7">
        <v>9</v>
      </c>
      <c r="K345" s="7">
        <v>140</v>
      </c>
      <c r="L345" s="7"/>
      <c r="M345" s="7" t="s">
        <v>45</v>
      </c>
    </row>
    <row r="346" spans="1:13" x14ac:dyDescent="0.25">
      <c r="A346" s="6">
        <v>6</v>
      </c>
      <c r="B346" s="6">
        <v>5</v>
      </c>
      <c r="C346" s="6" t="str">
        <f t="shared" ref="C346:F346" si="151">C310</f>
        <v>NS</v>
      </c>
      <c r="D346" s="6">
        <f t="shared" si="151"/>
        <v>4</v>
      </c>
      <c r="E346" s="6" t="str">
        <f t="shared" si="151"/>
        <v>EW</v>
      </c>
      <c r="F346" s="6">
        <f t="shared" si="151"/>
        <v>4</v>
      </c>
      <c r="G346" s="6" t="s">
        <v>40</v>
      </c>
      <c r="H346" s="6" t="s">
        <v>37</v>
      </c>
      <c r="I346" s="6" t="s">
        <v>42</v>
      </c>
      <c r="J346" s="6">
        <v>9</v>
      </c>
      <c r="K346" s="6">
        <v>140</v>
      </c>
      <c r="L346" s="6"/>
      <c r="M346" s="6">
        <f>IF($K$81&lt;K346, 2, IF($K$81&gt;K346, 0, 1))</f>
        <v>1</v>
      </c>
    </row>
    <row r="347" spans="1:13" x14ac:dyDescent="0.25">
      <c r="L347" s="17" t="s">
        <v>46</v>
      </c>
      <c r="M347" s="18">
        <f>SUM(M341:M346)</f>
        <v>5</v>
      </c>
    </row>
    <row r="349" spans="1:13" x14ac:dyDescent="0.25">
      <c r="A349" s="9" t="s">
        <v>43</v>
      </c>
      <c r="B349" s="9" t="s">
        <v>4</v>
      </c>
      <c r="C349" s="9" t="s">
        <v>18</v>
      </c>
      <c r="D349" s="9" t="s">
        <v>19</v>
      </c>
      <c r="E349" s="9" t="s">
        <v>20</v>
      </c>
      <c r="F349" s="9" t="s">
        <v>21</v>
      </c>
      <c r="G349" s="9" t="s">
        <v>22</v>
      </c>
      <c r="H349" s="9" t="s">
        <v>23</v>
      </c>
      <c r="I349" s="9" t="s">
        <v>24</v>
      </c>
      <c r="J349" s="9" t="s">
        <v>25</v>
      </c>
      <c r="K349" s="10" t="s">
        <v>26</v>
      </c>
      <c r="L349" s="10" t="s">
        <v>27</v>
      </c>
      <c r="M349" s="9" t="s">
        <v>44</v>
      </c>
    </row>
    <row r="350" spans="1:13" x14ac:dyDescent="0.25">
      <c r="A350" s="6">
        <v>1</v>
      </c>
      <c r="B350" s="6">
        <v>5</v>
      </c>
      <c r="C350" s="6" t="str">
        <f t="shared" ref="C350:F350" si="152">C305</f>
        <v>NS</v>
      </c>
      <c r="D350" s="6">
        <f t="shared" si="152"/>
        <v>4</v>
      </c>
      <c r="E350" s="6" t="str">
        <f t="shared" si="152"/>
        <v>EW</v>
      </c>
      <c r="F350" s="6">
        <f t="shared" si="152"/>
        <v>4</v>
      </c>
      <c r="G350" s="6" t="s">
        <v>32</v>
      </c>
      <c r="H350" s="6" t="s">
        <v>33</v>
      </c>
      <c r="I350" s="6" t="s">
        <v>34</v>
      </c>
      <c r="J350" s="6">
        <v>7</v>
      </c>
      <c r="K350" s="6">
        <v>140</v>
      </c>
      <c r="L350" s="6"/>
      <c r="M350" s="6">
        <f>IF($K$91&lt;K350, 2, IF($K$91&gt;K350, 0, 1))</f>
        <v>1</v>
      </c>
    </row>
    <row r="351" spans="1:13" x14ac:dyDescent="0.25">
      <c r="A351" s="6">
        <v>2</v>
      </c>
      <c r="B351" s="6">
        <v>5</v>
      </c>
      <c r="C351" s="6" t="str">
        <f t="shared" ref="C351:F351" si="153">C306</f>
        <v>NS</v>
      </c>
      <c r="D351" s="6">
        <f t="shared" si="153"/>
        <v>4</v>
      </c>
      <c r="E351" s="6" t="str">
        <f t="shared" si="153"/>
        <v>EW</v>
      </c>
      <c r="F351" s="6">
        <f t="shared" si="153"/>
        <v>4</v>
      </c>
      <c r="G351" s="6" t="s">
        <v>32</v>
      </c>
      <c r="H351" s="6" t="s">
        <v>33</v>
      </c>
      <c r="I351" s="6" t="s">
        <v>35</v>
      </c>
      <c r="J351" s="6">
        <v>7</v>
      </c>
      <c r="K351" s="6">
        <v>140</v>
      </c>
      <c r="L351" s="6"/>
      <c r="M351" s="6">
        <f>IF($K$91&lt;K351, 2, IF($K$91&gt;K351, 0, 1))</f>
        <v>1</v>
      </c>
    </row>
    <row r="352" spans="1:13" x14ac:dyDescent="0.25">
      <c r="A352" s="16">
        <v>3</v>
      </c>
      <c r="B352" s="6">
        <v>5</v>
      </c>
      <c r="C352" s="16" t="str">
        <f t="shared" ref="C352:F352" si="154">C307</f>
        <v>NS</v>
      </c>
      <c r="D352" s="16">
        <f t="shared" si="154"/>
        <v>4</v>
      </c>
      <c r="E352" s="16" t="str">
        <f t="shared" si="154"/>
        <v>EW</v>
      </c>
      <c r="F352" s="16">
        <f t="shared" si="154"/>
        <v>4</v>
      </c>
      <c r="G352" s="16" t="s">
        <v>36</v>
      </c>
      <c r="H352" s="16" t="s">
        <v>37</v>
      </c>
      <c r="I352" s="16" t="s">
        <v>38</v>
      </c>
      <c r="J352" s="16">
        <v>11</v>
      </c>
      <c r="K352" s="6">
        <v>140</v>
      </c>
      <c r="L352" s="16"/>
      <c r="M352" s="6">
        <f>IF($K$91&lt;K352, 2, IF($K$91&gt;K352, 0, 1))</f>
        <v>1</v>
      </c>
    </row>
    <row r="353" spans="1:16" x14ac:dyDescent="0.25">
      <c r="A353" s="6">
        <v>4</v>
      </c>
      <c r="B353" s="6">
        <v>5</v>
      </c>
      <c r="C353" s="6" t="str">
        <f t="shared" ref="C353:F353" si="155">C308</f>
        <v>NS</v>
      </c>
      <c r="D353" s="6">
        <f t="shared" si="155"/>
        <v>0</v>
      </c>
      <c r="E353" s="6" t="str">
        <f t="shared" si="155"/>
        <v>EW</v>
      </c>
      <c r="F353" s="6" t="str">
        <f t="shared" si="155"/>
        <v>Board</v>
      </c>
      <c r="G353" s="6" t="s">
        <v>32</v>
      </c>
      <c r="H353" s="6" t="s">
        <v>33</v>
      </c>
      <c r="I353" s="6" t="s">
        <v>39</v>
      </c>
      <c r="J353" s="6">
        <v>8</v>
      </c>
      <c r="K353" s="6">
        <v>140</v>
      </c>
      <c r="L353" s="6"/>
      <c r="M353" s="6">
        <f>IF($K$91&gt;K353, 2, IF($K$91&lt;K353, 0, 1))</f>
        <v>1</v>
      </c>
    </row>
    <row r="354" spans="1:16" x14ac:dyDescent="0.25">
      <c r="A354" s="16">
        <v>5</v>
      </c>
      <c r="B354" s="6">
        <v>5</v>
      </c>
      <c r="C354" s="16" t="str">
        <f t="shared" ref="C354:F354" si="156">C309</f>
        <v>NS</v>
      </c>
      <c r="D354" s="16">
        <f t="shared" si="156"/>
        <v>4</v>
      </c>
      <c r="E354" s="16" t="str">
        <f t="shared" si="156"/>
        <v>EW</v>
      </c>
      <c r="F354" s="16">
        <f t="shared" si="156"/>
        <v>4</v>
      </c>
      <c r="G354" s="16" t="s">
        <v>40</v>
      </c>
      <c r="H354" s="16" t="s">
        <v>37</v>
      </c>
      <c r="I354" s="16" t="s">
        <v>41</v>
      </c>
      <c r="J354" s="16">
        <v>9</v>
      </c>
      <c r="K354" s="6">
        <v>50</v>
      </c>
      <c r="L354" s="16"/>
      <c r="M354" s="6">
        <f>IF($K$91&lt;K354, 2, IF($K$91&gt;K354, 0, 1))</f>
        <v>0</v>
      </c>
    </row>
    <row r="355" spans="1:16" x14ac:dyDescent="0.25">
      <c r="A355" s="7">
        <v>6</v>
      </c>
      <c r="B355" s="7">
        <v>5</v>
      </c>
      <c r="C355" s="7" t="str">
        <f t="shared" ref="C355:F355" si="157">C310</f>
        <v>NS</v>
      </c>
      <c r="D355" s="7">
        <f t="shared" si="157"/>
        <v>4</v>
      </c>
      <c r="E355" s="7" t="str">
        <f t="shared" si="157"/>
        <v>EW</v>
      </c>
      <c r="F355" s="7">
        <f t="shared" si="157"/>
        <v>4</v>
      </c>
      <c r="G355" s="7" t="s">
        <v>40</v>
      </c>
      <c r="H355" s="7" t="s">
        <v>37</v>
      </c>
      <c r="I355" s="7" t="s">
        <v>42</v>
      </c>
      <c r="J355" s="7">
        <v>9</v>
      </c>
      <c r="K355" s="7">
        <v>140</v>
      </c>
      <c r="L355" s="7"/>
      <c r="M355" s="7" t="s">
        <v>45</v>
      </c>
    </row>
    <row r="356" spans="1:16" x14ac:dyDescent="0.25">
      <c r="L356" s="17" t="s">
        <v>46</v>
      </c>
      <c r="M356" s="18">
        <f>SUM(M350:M355)</f>
        <v>4</v>
      </c>
    </row>
    <row r="358" spans="1:16" ht="21" x14ac:dyDescent="0.35">
      <c r="A358" s="8" t="s">
        <v>61</v>
      </c>
    </row>
    <row r="360" spans="1:16" x14ac:dyDescent="0.25">
      <c r="A360" s="9" t="s">
        <v>17</v>
      </c>
      <c r="B360" s="9" t="s">
        <v>4</v>
      </c>
      <c r="C360" s="9" t="s">
        <v>18</v>
      </c>
      <c r="D360" s="9" t="s">
        <v>19</v>
      </c>
      <c r="E360" s="9" t="s">
        <v>20</v>
      </c>
      <c r="F360" s="9" t="s">
        <v>21</v>
      </c>
      <c r="G360" s="9" t="s">
        <v>22</v>
      </c>
      <c r="H360" s="9" t="s">
        <v>23</v>
      </c>
      <c r="I360" s="9" t="s">
        <v>24</v>
      </c>
      <c r="J360" s="9" t="s">
        <v>25</v>
      </c>
      <c r="K360" s="10" t="s">
        <v>26</v>
      </c>
      <c r="L360" s="10" t="s">
        <v>27</v>
      </c>
      <c r="M360" s="9" t="s">
        <v>28</v>
      </c>
      <c r="N360" s="11" t="s">
        <v>29</v>
      </c>
      <c r="O360" s="12" t="s">
        <v>30</v>
      </c>
      <c r="P360" s="9" t="s">
        <v>31</v>
      </c>
    </row>
    <row r="361" spans="1:16" x14ac:dyDescent="0.25">
      <c r="A361" s="6">
        <v>1</v>
      </c>
      <c r="B361" s="6">
        <v>2</v>
      </c>
      <c r="C361" s="6" t="s">
        <v>2</v>
      </c>
      <c r="D361" s="6">
        <f>B334</f>
        <v>5</v>
      </c>
      <c r="E361" s="6" t="s">
        <v>3</v>
      </c>
      <c r="F361" s="6">
        <f>B335</f>
        <v>5</v>
      </c>
      <c r="G361" s="6" t="s">
        <v>32</v>
      </c>
      <c r="H361" s="6" t="s">
        <v>33</v>
      </c>
      <c r="I361" s="6" t="s">
        <v>34</v>
      </c>
      <c r="J361" s="6">
        <v>7</v>
      </c>
      <c r="K361" s="6">
        <v>100</v>
      </c>
      <c r="L361" s="6"/>
      <c r="M361" s="6">
        <f>M377</f>
        <v>5</v>
      </c>
      <c r="N361" s="6">
        <f>10-M361</f>
        <v>5</v>
      </c>
      <c r="O361" s="13">
        <f t="shared" ref="O361:O366" si="158">M361/12</f>
        <v>0.41666666666666669</v>
      </c>
      <c r="P361" s="13">
        <f>100%-O361</f>
        <v>0.58333333333333326</v>
      </c>
    </row>
    <row r="362" spans="1:16" x14ac:dyDescent="0.25">
      <c r="A362" s="6">
        <v>2</v>
      </c>
      <c r="B362" s="6">
        <v>2</v>
      </c>
      <c r="C362" s="6" t="s">
        <v>2</v>
      </c>
      <c r="D362" s="6">
        <f>B336</f>
        <v>5</v>
      </c>
      <c r="E362" s="6" t="s">
        <v>3</v>
      </c>
      <c r="F362" s="6">
        <f>B337</f>
        <v>5</v>
      </c>
      <c r="G362" s="6" t="s">
        <v>32</v>
      </c>
      <c r="H362" s="6" t="s">
        <v>33</v>
      </c>
      <c r="I362" s="6" t="s">
        <v>35</v>
      </c>
      <c r="J362" s="6">
        <v>7</v>
      </c>
      <c r="K362" s="6">
        <v>100</v>
      </c>
      <c r="L362" s="6"/>
      <c r="M362" s="6">
        <f>M386</f>
        <v>5</v>
      </c>
      <c r="N362" s="6">
        <f t="shared" ref="N362:N366" si="159">10-M362</f>
        <v>5</v>
      </c>
      <c r="O362" s="13">
        <f t="shared" si="158"/>
        <v>0.41666666666666669</v>
      </c>
      <c r="P362" s="13">
        <f t="shared" ref="P362:P366" si="160">100%-O362</f>
        <v>0.58333333333333326</v>
      </c>
    </row>
    <row r="363" spans="1:16" x14ac:dyDescent="0.25">
      <c r="A363" s="6">
        <v>3</v>
      </c>
      <c r="B363" s="6">
        <v>2</v>
      </c>
      <c r="C363" s="6" t="s">
        <v>2</v>
      </c>
      <c r="D363" s="6">
        <f>B338</f>
        <v>0</v>
      </c>
      <c r="E363" s="6" t="s">
        <v>3</v>
      </c>
      <c r="F363" s="6">
        <f>B338</f>
        <v>0</v>
      </c>
      <c r="G363" s="6" t="s">
        <v>36</v>
      </c>
      <c r="H363" s="6" t="s">
        <v>37</v>
      </c>
      <c r="I363" s="6" t="s">
        <v>38</v>
      </c>
      <c r="J363" s="6">
        <v>11</v>
      </c>
      <c r="K363" s="6">
        <v>450</v>
      </c>
      <c r="L363" s="6"/>
      <c r="M363" s="6">
        <f>M395</f>
        <v>5</v>
      </c>
      <c r="N363" s="6">
        <f t="shared" si="159"/>
        <v>5</v>
      </c>
      <c r="O363" s="13">
        <f t="shared" si="158"/>
        <v>0.41666666666666669</v>
      </c>
      <c r="P363" s="13">
        <f t="shared" si="160"/>
        <v>0.58333333333333326</v>
      </c>
    </row>
    <row r="364" spans="1:16" x14ac:dyDescent="0.25">
      <c r="A364" s="6">
        <v>4</v>
      </c>
      <c r="B364" s="6">
        <v>2</v>
      </c>
      <c r="C364" s="6" t="s">
        <v>2</v>
      </c>
      <c r="D364" s="6" t="str">
        <f>B340</f>
        <v>Board</v>
      </c>
      <c r="E364" s="6" t="s">
        <v>3</v>
      </c>
      <c r="F364" s="6">
        <f>B341</f>
        <v>5</v>
      </c>
      <c r="G364" s="6" t="s">
        <v>32</v>
      </c>
      <c r="H364" s="6" t="s">
        <v>33</v>
      </c>
      <c r="I364" s="6" t="s">
        <v>39</v>
      </c>
      <c r="J364" s="6">
        <v>8</v>
      </c>
      <c r="K364" s="6">
        <v>50</v>
      </c>
      <c r="L364" s="6"/>
      <c r="M364" s="6">
        <f>M404</f>
        <v>5</v>
      </c>
      <c r="N364" s="6">
        <f t="shared" si="159"/>
        <v>5</v>
      </c>
      <c r="O364" s="13">
        <f t="shared" si="158"/>
        <v>0.41666666666666669</v>
      </c>
      <c r="P364" s="13">
        <f t="shared" si="160"/>
        <v>0.58333333333333326</v>
      </c>
    </row>
    <row r="365" spans="1:16" x14ac:dyDescent="0.25">
      <c r="A365" s="6">
        <v>5</v>
      </c>
      <c r="B365" s="6">
        <v>2</v>
      </c>
      <c r="C365" s="6" t="s">
        <v>2</v>
      </c>
      <c r="D365" s="6">
        <f>B342</f>
        <v>5</v>
      </c>
      <c r="E365" s="6" t="s">
        <v>3</v>
      </c>
      <c r="F365" s="6">
        <f>B343</f>
        <v>5</v>
      </c>
      <c r="G365" s="6" t="s">
        <v>40</v>
      </c>
      <c r="H365" s="6" t="s">
        <v>37</v>
      </c>
      <c r="I365" s="6" t="s">
        <v>41</v>
      </c>
      <c r="J365" s="6">
        <v>9</v>
      </c>
      <c r="K365" s="6">
        <v>140</v>
      </c>
      <c r="L365" s="6"/>
      <c r="M365" s="6">
        <f>M413</f>
        <v>5</v>
      </c>
      <c r="N365" s="6">
        <f t="shared" si="159"/>
        <v>5</v>
      </c>
      <c r="O365" s="13">
        <f t="shared" si="158"/>
        <v>0.41666666666666669</v>
      </c>
      <c r="P365" s="13">
        <f t="shared" si="160"/>
        <v>0.58333333333333326</v>
      </c>
    </row>
    <row r="366" spans="1:16" x14ac:dyDescent="0.25">
      <c r="A366" s="6">
        <v>6</v>
      </c>
      <c r="B366" s="6">
        <v>2</v>
      </c>
      <c r="C366" s="6" t="s">
        <v>2</v>
      </c>
      <c r="D366" s="6">
        <f>B344</f>
        <v>5</v>
      </c>
      <c r="E366" s="6" t="s">
        <v>3</v>
      </c>
      <c r="F366" s="6">
        <f>B345</f>
        <v>5</v>
      </c>
      <c r="G366" s="6" t="s">
        <v>40</v>
      </c>
      <c r="H366" s="6" t="s">
        <v>37</v>
      </c>
      <c r="I366" s="6" t="s">
        <v>42</v>
      </c>
      <c r="J366" s="6">
        <v>9</v>
      </c>
      <c r="K366" s="6">
        <v>140</v>
      </c>
      <c r="L366" s="6"/>
      <c r="M366" s="6">
        <f>M422</f>
        <v>4</v>
      </c>
      <c r="N366" s="6">
        <f t="shared" si="159"/>
        <v>6</v>
      </c>
      <c r="O366" s="13">
        <f t="shared" si="158"/>
        <v>0.33333333333333331</v>
      </c>
      <c r="P366" s="13">
        <f t="shared" si="160"/>
        <v>0.66666666666666674</v>
      </c>
    </row>
    <row r="367" spans="1:16" x14ac:dyDescent="0.25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</row>
    <row r="368" spans="1:16" ht="23.25" x14ac:dyDescent="0.35">
      <c r="A368" s="14" t="s">
        <v>62</v>
      </c>
      <c r="B368" s="14"/>
      <c r="C368" s="14"/>
      <c r="D368" s="14"/>
      <c r="E368" s="14"/>
      <c r="F368" s="14"/>
    </row>
    <row r="370" spans="1:13" x14ac:dyDescent="0.25">
      <c r="A370" s="9" t="s">
        <v>43</v>
      </c>
      <c r="B370" s="9" t="s">
        <v>4</v>
      </c>
      <c r="C370" s="9" t="s">
        <v>18</v>
      </c>
      <c r="D370" s="9" t="s">
        <v>19</v>
      </c>
      <c r="E370" s="9" t="s">
        <v>20</v>
      </c>
      <c r="F370" s="9" t="s">
        <v>21</v>
      </c>
      <c r="G370" s="9" t="s">
        <v>22</v>
      </c>
      <c r="H370" s="9" t="s">
        <v>23</v>
      </c>
      <c r="I370" s="9" t="s">
        <v>24</v>
      </c>
      <c r="J370" s="9" t="s">
        <v>25</v>
      </c>
      <c r="K370" s="10" t="s">
        <v>26</v>
      </c>
      <c r="L370" s="10" t="s">
        <v>27</v>
      </c>
      <c r="M370" s="9" t="s">
        <v>44</v>
      </c>
    </row>
    <row r="371" spans="1:13" x14ac:dyDescent="0.25">
      <c r="A371" s="7">
        <v>1</v>
      </c>
      <c r="B371" s="7">
        <v>6</v>
      </c>
      <c r="C371" s="7" t="s">
        <v>2</v>
      </c>
      <c r="D371" s="7">
        <f t="shared" ref="D371:D376" si="161">D361</f>
        <v>5</v>
      </c>
      <c r="E371" s="7" t="s">
        <v>3</v>
      </c>
      <c r="F371" s="7">
        <f t="shared" ref="F371:F376" si="162">F361</f>
        <v>5</v>
      </c>
      <c r="G371" s="7" t="s">
        <v>32</v>
      </c>
      <c r="H371" s="7" t="s">
        <v>33</v>
      </c>
      <c r="I371" s="7" t="s">
        <v>34</v>
      </c>
      <c r="J371" s="7">
        <v>7</v>
      </c>
      <c r="K371" s="7">
        <v>100</v>
      </c>
      <c r="L371" s="7"/>
      <c r="M371" s="7" t="s">
        <v>45</v>
      </c>
    </row>
    <row r="372" spans="1:13" x14ac:dyDescent="0.25">
      <c r="A372" s="6">
        <v>2</v>
      </c>
      <c r="B372" s="6">
        <v>6</v>
      </c>
      <c r="C372" s="6" t="s">
        <v>2</v>
      </c>
      <c r="D372" s="6">
        <f t="shared" si="161"/>
        <v>5</v>
      </c>
      <c r="E372" s="6" t="s">
        <v>3</v>
      </c>
      <c r="F372" s="6">
        <f t="shared" si="162"/>
        <v>5</v>
      </c>
      <c r="G372" s="6" t="s">
        <v>32</v>
      </c>
      <c r="H372" s="6" t="s">
        <v>33</v>
      </c>
      <c r="I372" s="6" t="s">
        <v>35</v>
      </c>
      <c r="J372" s="6">
        <v>7</v>
      </c>
      <c r="K372" s="6">
        <v>100</v>
      </c>
      <c r="L372" s="6"/>
      <c r="M372" s="6">
        <f>IF($K$41&gt;K372, 2, IF(K371&lt;K372, 0, 1))</f>
        <v>1</v>
      </c>
    </row>
    <row r="373" spans="1:13" x14ac:dyDescent="0.25">
      <c r="A373" s="6">
        <v>3</v>
      </c>
      <c r="B373" s="6">
        <v>6</v>
      </c>
      <c r="C373" s="6" t="s">
        <v>2</v>
      </c>
      <c r="D373" s="6">
        <f t="shared" si="161"/>
        <v>0</v>
      </c>
      <c r="E373" s="6" t="s">
        <v>3</v>
      </c>
      <c r="F373" s="6">
        <f t="shared" si="162"/>
        <v>0</v>
      </c>
      <c r="G373" s="6" t="s">
        <v>36</v>
      </c>
      <c r="H373" s="6" t="s">
        <v>37</v>
      </c>
      <c r="I373" s="6" t="s">
        <v>38</v>
      </c>
      <c r="J373" s="6">
        <v>11</v>
      </c>
      <c r="K373" s="6">
        <v>100</v>
      </c>
      <c r="L373" s="6"/>
      <c r="M373" s="6">
        <f>IF($K$41&gt;K373, 2, IF($K$41&lt;K373, 0, 1))</f>
        <v>1</v>
      </c>
    </row>
    <row r="374" spans="1:13" x14ac:dyDescent="0.25">
      <c r="A374" s="6">
        <v>4</v>
      </c>
      <c r="B374" s="6">
        <v>6</v>
      </c>
      <c r="C374" s="6" t="s">
        <v>2</v>
      </c>
      <c r="D374" s="6" t="str">
        <f t="shared" si="161"/>
        <v>Board</v>
      </c>
      <c r="E374" s="6" t="s">
        <v>3</v>
      </c>
      <c r="F374" s="6">
        <f t="shared" si="162"/>
        <v>5</v>
      </c>
      <c r="G374" s="6" t="s">
        <v>32</v>
      </c>
      <c r="H374" s="6" t="s">
        <v>33</v>
      </c>
      <c r="I374" s="6" t="s">
        <v>39</v>
      </c>
      <c r="J374" s="6">
        <v>8</v>
      </c>
      <c r="K374" s="6">
        <v>100</v>
      </c>
      <c r="L374" s="6"/>
      <c r="M374" s="6">
        <f>IF($K$41&gt;K374, 2, IF($K$41&lt;K374, 0, 1))</f>
        <v>1</v>
      </c>
    </row>
    <row r="375" spans="1:13" x14ac:dyDescent="0.25">
      <c r="A375" s="6">
        <v>5</v>
      </c>
      <c r="B375" s="6">
        <v>6</v>
      </c>
      <c r="C375" s="6" t="s">
        <v>2</v>
      </c>
      <c r="D375" s="6">
        <f t="shared" si="161"/>
        <v>5</v>
      </c>
      <c r="E375" s="6" t="s">
        <v>3</v>
      </c>
      <c r="F375" s="6">
        <f t="shared" si="162"/>
        <v>5</v>
      </c>
      <c r="G375" s="6" t="s">
        <v>40</v>
      </c>
      <c r="H375" s="6" t="s">
        <v>37</v>
      </c>
      <c r="I375" s="6" t="s">
        <v>41</v>
      </c>
      <c r="J375" s="6">
        <v>9</v>
      </c>
      <c r="K375" s="6">
        <v>100</v>
      </c>
      <c r="L375" s="6"/>
      <c r="M375" s="6">
        <f>IF($K$41&gt;K375, 2, IF($K$41&lt;K375, 0, 1))</f>
        <v>1</v>
      </c>
    </row>
    <row r="376" spans="1:13" x14ac:dyDescent="0.25">
      <c r="A376" s="6">
        <v>6</v>
      </c>
      <c r="B376" s="6">
        <v>6</v>
      </c>
      <c r="C376" s="6" t="s">
        <v>2</v>
      </c>
      <c r="D376" s="6">
        <f t="shared" si="161"/>
        <v>5</v>
      </c>
      <c r="E376" s="6" t="s">
        <v>3</v>
      </c>
      <c r="F376" s="6">
        <f t="shared" si="162"/>
        <v>5</v>
      </c>
      <c r="G376" s="6" t="s">
        <v>40</v>
      </c>
      <c r="H376" s="6" t="s">
        <v>37</v>
      </c>
      <c r="I376" s="6" t="s">
        <v>42</v>
      </c>
      <c r="J376" s="6">
        <v>9</v>
      </c>
      <c r="K376" s="6">
        <v>100</v>
      </c>
      <c r="L376" s="6"/>
      <c r="M376" s="6">
        <f>IF($K$41&gt;K376, 2, IF($K$41&lt;K376, 0, 1))</f>
        <v>1</v>
      </c>
    </row>
    <row r="377" spans="1:13" x14ac:dyDescent="0.25">
      <c r="L377" s="17" t="s">
        <v>46</v>
      </c>
      <c r="M377" s="18">
        <f>SUM(M372:M376)</f>
        <v>5</v>
      </c>
    </row>
    <row r="379" spans="1:13" x14ac:dyDescent="0.25">
      <c r="A379" s="9" t="s">
        <v>43</v>
      </c>
      <c r="B379" s="9" t="s">
        <v>4</v>
      </c>
      <c r="C379" s="9" t="s">
        <v>18</v>
      </c>
      <c r="D379" s="9" t="s">
        <v>19</v>
      </c>
      <c r="E379" s="9" t="s">
        <v>20</v>
      </c>
      <c r="F379" s="9" t="s">
        <v>21</v>
      </c>
      <c r="G379" s="9" t="s">
        <v>22</v>
      </c>
      <c r="H379" s="9" t="s">
        <v>23</v>
      </c>
      <c r="I379" s="9" t="s">
        <v>24</v>
      </c>
      <c r="J379" s="9" t="s">
        <v>25</v>
      </c>
      <c r="K379" s="10" t="s">
        <v>26</v>
      </c>
      <c r="L379" s="10" t="s">
        <v>27</v>
      </c>
      <c r="M379" s="9" t="s">
        <v>44</v>
      </c>
    </row>
    <row r="380" spans="1:13" x14ac:dyDescent="0.25">
      <c r="A380" s="6">
        <v>1</v>
      </c>
      <c r="B380" s="6">
        <v>6</v>
      </c>
      <c r="C380" s="6" t="str">
        <f t="shared" ref="C380:F380" si="163">C371</f>
        <v>NS</v>
      </c>
      <c r="D380" s="6">
        <f t="shared" si="163"/>
        <v>5</v>
      </c>
      <c r="E380" s="6" t="str">
        <f t="shared" si="163"/>
        <v>EW</v>
      </c>
      <c r="F380" s="6">
        <f t="shared" si="163"/>
        <v>5</v>
      </c>
      <c r="G380" s="6" t="s">
        <v>32</v>
      </c>
      <c r="H380" s="6" t="s">
        <v>33</v>
      </c>
      <c r="I380" s="6" t="s">
        <v>34</v>
      </c>
      <c r="J380" s="6">
        <v>7</v>
      </c>
      <c r="K380" s="6">
        <v>100</v>
      </c>
      <c r="L380" s="6"/>
      <c r="M380" s="6">
        <f>IF($K$51&gt;K380, 2, IF($K$51&lt;K380, 0, 1))</f>
        <v>1</v>
      </c>
    </row>
    <row r="381" spans="1:13" x14ac:dyDescent="0.25">
      <c r="A381" s="7">
        <v>2</v>
      </c>
      <c r="B381" s="7">
        <v>6</v>
      </c>
      <c r="C381" s="7" t="str">
        <f t="shared" ref="C381:F381" si="164">C372</f>
        <v>NS</v>
      </c>
      <c r="D381" s="7">
        <f t="shared" si="164"/>
        <v>5</v>
      </c>
      <c r="E381" s="7" t="str">
        <f t="shared" si="164"/>
        <v>EW</v>
      </c>
      <c r="F381" s="7">
        <f t="shared" si="164"/>
        <v>5</v>
      </c>
      <c r="G381" s="7" t="s">
        <v>32</v>
      </c>
      <c r="H381" s="7" t="s">
        <v>33</v>
      </c>
      <c r="I381" s="7" t="s">
        <v>35</v>
      </c>
      <c r="J381" s="7">
        <v>7</v>
      </c>
      <c r="K381" s="7">
        <v>100</v>
      </c>
      <c r="L381" s="7"/>
      <c r="M381" s="7" t="s">
        <v>45</v>
      </c>
    </row>
    <row r="382" spans="1:13" x14ac:dyDescent="0.25">
      <c r="A382" s="6">
        <v>3</v>
      </c>
      <c r="B382" s="6">
        <v>6</v>
      </c>
      <c r="C382" s="6" t="str">
        <f t="shared" ref="C382:F382" si="165">C373</f>
        <v>NS</v>
      </c>
      <c r="D382" s="6">
        <f t="shared" si="165"/>
        <v>0</v>
      </c>
      <c r="E382" s="6" t="str">
        <f t="shared" si="165"/>
        <v>EW</v>
      </c>
      <c r="F382" s="6">
        <f t="shared" si="165"/>
        <v>0</v>
      </c>
      <c r="G382" s="6" t="s">
        <v>36</v>
      </c>
      <c r="H382" s="6" t="s">
        <v>37</v>
      </c>
      <c r="I382" s="6" t="s">
        <v>38</v>
      </c>
      <c r="J382" s="6">
        <v>11</v>
      </c>
      <c r="K382" s="6">
        <v>100</v>
      </c>
      <c r="L382" s="6"/>
      <c r="M382" s="6">
        <f>IF($K$51&gt;K382, 2, IF($K$51&lt;K382, 0, 1))</f>
        <v>1</v>
      </c>
    </row>
    <row r="383" spans="1:13" x14ac:dyDescent="0.25">
      <c r="A383" s="6">
        <v>4</v>
      </c>
      <c r="B383" s="6">
        <v>6</v>
      </c>
      <c r="C383" s="6" t="str">
        <f t="shared" ref="C383:F383" si="166">C374</f>
        <v>NS</v>
      </c>
      <c r="D383" s="6" t="str">
        <f t="shared" si="166"/>
        <v>Board</v>
      </c>
      <c r="E383" s="6" t="str">
        <f t="shared" si="166"/>
        <v>EW</v>
      </c>
      <c r="F383" s="6">
        <f t="shared" si="166"/>
        <v>5</v>
      </c>
      <c r="G383" s="6" t="s">
        <v>32</v>
      </c>
      <c r="H383" s="6" t="s">
        <v>33</v>
      </c>
      <c r="I383" s="6" t="s">
        <v>39</v>
      </c>
      <c r="J383" s="6">
        <v>8</v>
      </c>
      <c r="K383" s="6">
        <v>100</v>
      </c>
      <c r="L383" s="6"/>
      <c r="M383" s="6">
        <f t="shared" ref="M383:M385" si="167">IF($K$51&gt;K383, 2, IF($K$51&lt;K383, 0, 1))</f>
        <v>1</v>
      </c>
    </row>
    <row r="384" spans="1:13" x14ac:dyDescent="0.25">
      <c r="A384" s="6">
        <v>5</v>
      </c>
      <c r="B384" s="6">
        <v>6</v>
      </c>
      <c r="C384" s="6" t="str">
        <f t="shared" ref="C384:F384" si="168">C375</f>
        <v>NS</v>
      </c>
      <c r="D384" s="6">
        <f t="shared" si="168"/>
        <v>5</v>
      </c>
      <c r="E384" s="6" t="str">
        <f t="shared" si="168"/>
        <v>EW</v>
      </c>
      <c r="F384" s="6">
        <f t="shared" si="168"/>
        <v>5</v>
      </c>
      <c r="G384" s="6" t="s">
        <v>40</v>
      </c>
      <c r="H384" s="6" t="s">
        <v>37</v>
      </c>
      <c r="I384" s="6" t="s">
        <v>41</v>
      </c>
      <c r="J384" s="6">
        <v>9</v>
      </c>
      <c r="K384" s="6">
        <v>100</v>
      </c>
      <c r="L384" s="6"/>
      <c r="M384" s="6">
        <f t="shared" si="167"/>
        <v>1</v>
      </c>
    </row>
    <row r="385" spans="1:13" x14ac:dyDescent="0.25">
      <c r="A385" s="6">
        <v>6</v>
      </c>
      <c r="B385" s="6">
        <v>6</v>
      </c>
      <c r="C385" s="6" t="str">
        <f t="shared" ref="C385:F385" si="169">C376</f>
        <v>NS</v>
      </c>
      <c r="D385" s="6">
        <f t="shared" si="169"/>
        <v>5</v>
      </c>
      <c r="E385" s="6" t="str">
        <f t="shared" si="169"/>
        <v>EW</v>
      </c>
      <c r="F385" s="6">
        <f t="shared" si="169"/>
        <v>5</v>
      </c>
      <c r="G385" s="6" t="s">
        <v>40</v>
      </c>
      <c r="H385" s="6" t="s">
        <v>37</v>
      </c>
      <c r="I385" s="6" t="s">
        <v>42</v>
      </c>
      <c r="J385" s="6">
        <v>9</v>
      </c>
      <c r="K385" s="6">
        <v>100</v>
      </c>
      <c r="L385" s="6"/>
      <c r="M385" s="6">
        <f t="shared" si="167"/>
        <v>1</v>
      </c>
    </row>
    <row r="386" spans="1:13" x14ac:dyDescent="0.25">
      <c r="L386" s="17" t="s">
        <v>46</v>
      </c>
      <c r="M386" s="18">
        <f>SUM(M380:M385)</f>
        <v>5</v>
      </c>
    </row>
    <row r="388" spans="1:13" x14ac:dyDescent="0.25">
      <c r="A388" s="9" t="s">
        <v>43</v>
      </c>
      <c r="B388" s="9" t="s">
        <v>4</v>
      </c>
      <c r="C388" s="9" t="s">
        <v>18</v>
      </c>
      <c r="D388" s="9" t="s">
        <v>19</v>
      </c>
      <c r="E388" s="9" t="s">
        <v>20</v>
      </c>
      <c r="F388" s="9" t="s">
        <v>21</v>
      </c>
      <c r="G388" s="9" t="s">
        <v>22</v>
      </c>
      <c r="H388" s="9" t="s">
        <v>23</v>
      </c>
      <c r="I388" s="9" t="s">
        <v>24</v>
      </c>
      <c r="J388" s="9" t="s">
        <v>25</v>
      </c>
      <c r="K388" s="10" t="s">
        <v>26</v>
      </c>
      <c r="L388" s="10" t="s">
        <v>27</v>
      </c>
      <c r="M388" s="9" t="s">
        <v>44</v>
      </c>
    </row>
    <row r="389" spans="1:13" x14ac:dyDescent="0.25">
      <c r="A389" s="6">
        <v>1</v>
      </c>
      <c r="B389" s="6">
        <v>6</v>
      </c>
      <c r="C389" s="6" t="str">
        <f t="shared" ref="C389:F389" si="170">C371</f>
        <v>NS</v>
      </c>
      <c r="D389" s="6">
        <f t="shared" si="170"/>
        <v>5</v>
      </c>
      <c r="E389" s="6" t="str">
        <f t="shared" si="170"/>
        <v>EW</v>
      </c>
      <c r="F389" s="6">
        <f t="shared" si="170"/>
        <v>5</v>
      </c>
      <c r="G389" s="6" t="s">
        <v>32</v>
      </c>
      <c r="H389" s="6" t="s">
        <v>33</v>
      </c>
      <c r="I389" s="6" t="s">
        <v>34</v>
      </c>
      <c r="J389" s="6">
        <v>7</v>
      </c>
      <c r="K389" s="6">
        <v>450</v>
      </c>
      <c r="L389" s="6"/>
      <c r="M389" s="6">
        <f>IF($K$61&lt;K389, 2, IF($K$61&gt;K389, 0, 1))</f>
        <v>1</v>
      </c>
    </row>
    <row r="390" spans="1:13" x14ac:dyDescent="0.25">
      <c r="A390" s="6">
        <v>2</v>
      </c>
      <c r="B390" s="6">
        <v>6</v>
      </c>
      <c r="C390" s="6" t="str">
        <f t="shared" ref="C390:F390" si="171">C372</f>
        <v>NS</v>
      </c>
      <c r="D390" s="6">
        <f t="shared" si="171"/>
        <v>5</v>
      </c>
      <c r="E390" s="6" t="str">
        <f t="shared" si="171"/>
        <v>EW</v>
      </c>
      <c r="F390" s="6">
        <f t="shared" si="171"/>
        <v>5</v>
      </c>
      <c r="G390" s="6" t="s">
        <v>32</v>
      </c>
      <c r="H390" s="6" t="s">
        <v>33</v>
      </c>
      <c r="I390" s="6" t="s">
        <v>35</v>
      </c>
      <c r="J390" s="6">
        <v>7</v>
      </c>
      <c r="K390" s="6">
        <v>450</v>
      </c>
      <c r="L390" s="6"/>
      <c r="M390" s="6">
        <f>IF($K$61&lt;K390, 2, IF($K$61&gt;K390, 0, 1))</f>
        <v>1</v>
      </c>
    </row>
    <row r="391" spans="1:13" x14ac:dyDescent="0.25">
      <c r="A391" s="7">
        <v>3</v>
      </c>
      <c r="B391" s="7">
        <v>6</v>
      </c>
      <c r="C391" s="7" t="str">
        <f t="shared" ref="C391:F391" si="172">C373</f>
        <v>NS</v>
      </c>
      <c r="D391" s="7">
        <f t="shared" si="172"/>
        <v>0</v>
      </c>
      <c r="E391" s="7" t="str">
        <f t="shared" si="172"/>
        <v>EW</v>
      </c>
      <c r="F391" s="7">
        <f t="shared" si="172"/>
        <v>0</v>
      </c>
      <c r="G391" s="7" t="s">
        <v>36</v>
      </c>
      <c r="H391" s="7" t="s">
        <v>37</v>
      </c>
      <c r="I391" s="7" t="s">
        <v>38</v>
      </c>
      <c r="J391" s="7">
        <v>11</v>
      </c>
      <c r="K391" s="7">
        <v>450</v>
      </c>
      <c r="L391" s="7"/>
      <c r="M391" s="7" t="s">
        <v>45</v>
      </c>
    </row>
    <row r="392" spans="1:13" x14ac:dyDescent="0.25">
      <c r="A392" s="6">
        <v>4</v>
      </c>
      <c r="B392" s="6">
        <v>6</v>
      </c>
      <c r="C392" s="6" t="str">
        <f t="shared" ref="C392:F392" si="173">C374</f>
        <v>NS</v>
      </c>
      <c r="D392" s="6" t="str">
        <f t="shared" si="173"/>
        <v>Board</v>
      </c>
      <c r="E392" s="6" t="str">
        <f t="shared" si="173"/>
        <v>EW</v>
      </c>
      <c r="F392" s="6">
        <f t="shared" si="173"/>
        <v>5</v>
      </c>
      <c r="G392" s="6" t="s">
        <v>32</v>
      </c>
      <c r="H392" s="6" t="s">
        <v>33</v>
      </c>
      <c r="I392" s="6" t="s">
        <v>39</v>
      </c>
      <c r="J392" s="6">
        <v>8</v>
      </c>
      <c r="K392" s="6">
        <v>450</v>
      </c>
      <c r="L392" s="6"/>
      <c r="M392" s="6">
        <f>IF($K$61&gt;K392, 2, IF($K$61&lt;K392, 0, 1))</f>
        <v>1</v>
      </c>
    </row>
    <row r="393" spans="1:13" x14ac:dyDescent="0.25">
      <c r="A393" s="6">
        <v>5</v>
      </c>
      <c r="B393" s="6">
        <v>6</v>
      </c>
      <c r="C393" s="6" t="str">
        <f t="shared" ref="C393:F393" si="174">C375</f>
        <v>NS</v>
      </c>
      <c r="D393" s="6">
        <f t="shared" si="174"/>
        <v>5</v>
      </c>
      <c r="E393" s="6" t="str">
        <f t="shared" si="174"/>
        <v>EW</v>
      </c>
      <c r="F393" s="6">
        <f t="shared" si="174"/>
        <v>5</v>
      </c>
      <c r="G393" s="6" t="s">
        <v>40</v>
      </c>
      <c r="H393" s="6" t="s">
        <v>37</v>
      </c>
      <c r="I393" s="6" t="s">
        <v>41</v>
      </c>
      <c r="J393" s="6">
        <v>9</v>
      </c>
      <c r="K393" s="6">
        <v>450</v>
      </c>
      <c r="L393" s="6"/>
      <c r="M393" s="6">
        <f>IF($K$61&lt;K393, 2, IF($K$61&gt;K393, 0, 1))</f>
        <v>1</v>
      </c>
    </row>
    <row r="394" spans="1:13" x14ac:dyDescent="0.25">
      <c r="A394" s="6">
        <v>6</v>
      </c>
      <c r="B394" s="6">
        <v>6</v>
      </c>
      <c r="C394" s="6" t="str">
        <f t="shared" ref="C394:F394" si="175">C376</f>
        <v>NS</v>
      </c>
      <c r="D394" s="6">
        <f t="shared" si="175"/>
        <v>5</v>
      </c>
      <c r="E394" s="6" t="str">
        <f t="shared" si="175"/>
        <v>EW</v>
      </c>
      <c r="F394" s="6">
        <f t="shared" si="175"/>
        <v>5</v>
      </c>
      <c r="G394" s="6" t="s">
        <v>40</v>
      </c>
      <c r="H394" s="6" t="s">
        <v>37</v>
      </c>
      <c r="I394" s="6" t="s">
        <v>42</v>
      </c>
      <c r="J394" s="6">
        <v>9</v>
      </c>
      <c r="K394" s="6">
        <v>450</v>
      </c>
      <c r="L394" s="6"/>
      <c r="M394" s="6">
        <f>IF($K$61&lt;K394, 2, IF($K$61&gt;K394, 0, 1))</f>
        <v>1</v>
      </c>
    </row>
    <row r="395" spans="1:13" x14ac:dyDescent="0.25">
      <c r="L395" s="17" t="s">
        <v>46</v>
      </c>
      <c r="M395" s="18">
        <f>SUM(M389:M394)</f>
        <v>5</v>
      </c>
    </row>
    <row r="397" spans="1:13" x14ac:dyDescent="0.25">
      <c r="A397" s="9" t="s">
        <v>43</v>
      </c>
      <c r="B397" s="9" t="s">
        <v>4</v>
      </c>
      <c r="C397" s="9" t="s">
        <v>18</v>
      </c>
      <c r="D397" s="9" t="s">
        <v>19</v>
      </c>
      <c r="E397" s="9" t="s">
        <v>20</v>
      </c>
      <c r="F397" s="9" t="s">
        <v>21</v>
      </c>
      <c r="G397" s="9" t="s">
        <v>22</v>
      </c>
      <c r="H397" s="9" t="s">
        <v>23</v>
      </c>
      <c r="I397" s="9" t="s">
        <v>24</v>
      </c>
      <c r="J397" s="9" t="s">
        <v>25</v>
      </c>
      <c r="K397" s="10" t="s">
        <v>26</v>
      </c>
      <c r="L397" s="10" t="s">
        <v>27</v>
      </c>
      <c r="M397" s="9" t="s">
        <v>44</v>
      </c>
    </row>
    <row r="398" spans="1:13" x14ac:dyDescent="0.25">
      <c r="A398" s="6">
        <v>1</v>
      </c>
      <c r="B398" s="6">
        <v>6</v>
      </c>
      <c r="C398" s="6" t="str">
        <f t="shared" ref="C398:F398" si="176">C371</f>
        <v>NS</v>
      </c>
      <c r="D398" s="6">
        <f t="shared" si="176"/>
        <v>5</v>
      </c>
      <c r="E398" s="6" t="str">
        <f t="shared" si="176"/>
        <v>EW</v>
      </c>
      <c r="F398" s="6">
        <f t="shared" si="176"/>
        <v>5</v>
      </c>
      <c r="G398" s="6" t="s">
        <v>32</v>
      </c>
      <c r="H398" s="6" t="s">
        <v>33</v>
      </c>
      <c r="I398" s="6" t="s">
        <v>34</v>
      </c>
      <c r="J398" s="6">
        <v>7</v>
      </c>
      <c r="K398" s="6">
        <v>50</v>
      </c>
      <c r="L398" s="6"/>
      <c r="M398" s="6">
        <f>IF($K$71&lt;K398, 2, IF($K$71&gt;K398, 0, 1))</f>
        <v>1</v>
      </c>
    </row>
    <row r="399" spans="1:13" x14ac:dyDescent="0.25">
      <c r="A399" s="6">
        <v>2</v>
      </c>
      <c r="B399" s="6">
        <v>6</v>
      </c>
      <c r="C399" s="6" t="str">
        <f t="shared" ref="C399:F399" si="177">C372</f>
        <v>NS</v>
      </c>
      <c r="D399" s="6">
        <f t="shared" si="177"/>
        <v>5</v>
      </c>
      <c r="E399" s="6" t="str">
        <f t="shared" si="177"/>
        <v>EW</v>
      </c>
      <c r="F399" s="6">
        <f t="shared" si="177"/>
        <v>5</v>
      </c>
      <c r="G399" s="6" t="s">
        <v>32</v>
      </c>
      <c r="H399" s="6" t="s">
        <v>33</v>
      </c>
      <c r="I399" s="6" t="s">
        <v>35</v>
      </c>
      <c r="J399" s="6">
        <v>7</v>
      </c>
      <c r="K399" s="6">
        <v>50</v>
      </c>
      <c r="L399" s="6"/>
      <c r="M399" s="6">
        <f t="shared" ref="M399:M400" si="178">IF($K$71&lt;K399, 2, IF($K$71&gt;K399, 0, 1))</f>
        <v>1</v>
      </c>
    </row>
    <row r="400" spans="1:13" x14ac:dyDescent="0.25">
      <c r="A400" s="16">
        <v>3</v>
      </c>
      <c r="B400" s="6">
        <v>6</v>
      </c>
      <c r="C400" s="16" t="str">
        <f t="shared" ref="C400:F400" si="179">C373</f>
        <v>NS</v>
      </c>
      <c r="D400" s="16">
        <f t="shared" si="179"/>
        <v>0</v>
      </c>
      <c r="E400" s="16" t="str">
        <f t="shared" si="179"/>
        <v>EW</v>
      </c>
      <c r="F400" s="16">
        <f t="shared" si="179"/>
        <v>0</v>
      </c>
      <c r="G400" s="16" t="s">
        <v>36</v>
      </c>
      <c r="H400" s="16" t="s">
        <v>37</v>
      </c>
      <c r="I400" s="16" t="s">
        <v>38</v>
      </c>
      <c r="J400" s="16">
        <v>11</v>
      </c>
      <c r="K400" s="16">
        <v>50</v>
      </c>
      <c r="L400" s="16"/>
      <c r="M400" s="6">
        <f t="shared" si="178"/>
        <v>1</v>
      </c>
    </row>
    <row r="401" spans="1:13" x14ac:dyDescent="0.25">
      <c r="A401" s="7">
        <v>4</v>
      </c>
      <c r="B401" s="7">
        <v>6</v>
      </c>
      <c r="C401" s="7" t="str">
        <f t="shared" ref="C401:F401" si="180">C374</f>
        <v>NS</v>
      </c>
      <c r="D401" s="7" t="str">
        <f t="shared" si="180"/>
        <v>Board</v>
      </c>
      <c r="E401" s="7" t="str">
        <f t="shared" si="180"/>
        <v>EW</v>
      </c>
      <c r="F401" s="7">
        <f t="shared" si="180"/>
        <v>5</v>
      </c>
      <c r="G401" s="7" t="s">
        <v>32</v>
      </c>
      <c r="H401" s="7" t="s">
        <v>33</v>
      </c>
      <c r="I401" s="7" t="s">
        <v>39</v>
      </c>
      <c r="J401" s="7">
        <v>8</v>
      </c>
      <c r="K401" s="7">
        <v>50</v>
      </c>
      <c r="L401" s="7"/>
      <c r="M401" s="7" t="s">
        <v>45</v>
      </c>
    </row>
    <row r="402" spans="1:13" x14ac:dyDescent="0.25">
      <c r="A402" s="6">
        <v>5</v>
      </c>
      <c r="B402" s="6">
        <v>6</v>
      </c>
      <c r="C402" s="6" t="str">
        <f t="shared" ref="C402:F402" si="181">C375</f>
        <v>NS</v>
      </c>
      <c r="D402" s="6">
        <f t="shared" si="181"/>
        <v>5</v>
      </c>
      <c r="E402" s="6" t="str">
        <f t="shared" si="181"/>
        <v>EW</v>
      </c>
      <c r="F402" s="6">
        <f t="shared" si="181"/>
        <v>5</v>
      </c>
      <c r="G402" s="6" t="s">
        <v>40</v>
      </c>
      <c r="H402" s="6" t="s">
        <v>37</v>
      </c>
      <c r="I402" s="6" t="s">
        <v>41</v>
      </c>
      <c r="J402" s="6">
        <v>9</v>
      </c>
      <c r="K402" s="6">
        <v>50</v>
      </c>
      <c r="L402" s="6"/>
      <c r="M402" s="6">
        <f>IF($K$71&lt;K402, 2, IF($K$71&gt;K402, 0, 1))</f>
        <v>1</v>
      </c>
    </row>
    <row r="403" spans="1:13" x14ac:dyDescent="0.25">
      <c r="A403" s="6">
        <v>6</v>
      </c>
      <c r="B403" s="6">
        <v>6</v>
      </c>
      <c r="C403" s="6" t="str">
        <f t="shared" ref="C403:F403" si="182">C376</f>
        <v>NS</v>
      </c>
      <c r="D403" s="6">
        <f t="shared" si="182"/>
        <v>5</v>
      </c>
      <c r="E403" s="6" t="str">
        <f t="shared" si="182"/>
        <v>EW</v>
      </c>
      <c r="F403" s="6">
        <f t="shared" si="182"/>
        <v>5</v>
      </c>
      <c r="G403" s="6" t="s">
        <v>40</v>
      </c>
      <c r="H403" s="6" t="s">
        <v>37</v>
      </c>
      <c r="I403" s="6" t="s">
        <v>42</v>
      </c>
      <c r="J403" s="6">
        <v>9</v>
      </c>
      <c r="K403" s="6">
        <v>50</v>
      </c>
      <c r="L403" s="6"/>
      <c r="M403" s="6">
        <f>IF($K$71&lt;K403, 2, IF($K$71&gt;K403, 0, 1))</f>
        <v>1</v>
      </c>
    </row>
    <row r="404" spans="1:13" x14ac:dyDescent="0.25">
      <c r="L404" s="17" t="s">
        <v>46</v>
      </c>
      <c r="M404" s="18">
        <f>SUM(M398:M403)</f>
        <v>5</v>
      </c>
    </row>
    <row r="406" spans="1:13" x14ac:dyDescent="0.25">
      <c r="A406" s="9" t="s">
        <v>43</v>
      </c>
      <c r="B406" s="9" t="s">
        <v>4</v>
      </c>
      <c r="C406" s="9" t="s">
        <v>18</v>
      </c>
      <c r="D406" s="9" t="s">
        <v>19</v>
      </c>
      <c r="E406" s="9" t="s">
        <v>20</v>
      </c>
      <c r="F406" s="9" t="s">
        <v>21</v>
      </c>
      <c r="G406" s="9" t="s">
        <v>22</v>
      </c>
      <c r="H406" s="9" t="s">
        <v>23</v>
      </c>
      <c r="I406" s="9" t="s">
        <v>24</v>
      </c>
      <c r="J406" s="9" t="s">
        <v>25</v>
      </c>
      <c r="K406" s="10" t="s">
        <v>26</v>
      </c>
      <c r="L406" s="10" t="s">
        <v>27</v>
      </c>
      <c r="M406" s="9" t="s">
        <v>44</v>
      </c>
    </row>
    <row r="407" spans="1:13" x14ac:dyDescent="0.25">
      <c r="A407" s="6">
        <v>1</v>
      </c>
      <c r="B407" s="6">
        <v>6</v>
      </c>
      <c r="C407" s="6" t="str">
        <f t="shared" ref="C407:F407" si="183">C371</f>
        <v>NS</v>
      </c>
      <c r="D407" s="6">
        <f t="shared" si="183"/>
        <v>5</v>
      </c>
      <c r="E407" s="6" t="str">
        <f t="shared" si="183"/>
        <v>EW</v>
      </c>
      <c r="F407" s="6">
        <f t="shared" si="183"/>
        <v>5</v>
      </c>
      <c r="G407" s="6" t="s">
        <v>32</v>
      </c>
      <c r="H407" s="6" t="s">
        <v>33</v>
      </c>
      <c r="I407" s="6" t="s">
        <v>34</v>
      </c>
      <c r="J407" s="6">
        <v>7</v>
      </c>
      <c r="K407" s="6">
        <v>140</v>
      </c>
      <c r="L407" s="6"/>
      <c r="M407" s="6">
        <f>IF($K$81&lt;K407, 2, IF($K$81&gt;K407, 0, 1))</f>
        <v>1</v>
      </c>
    </row>
    <row r="408" spans="1:13" x14ac:dyDescent="0.25">
      <c r="A408" s="6">
        <v>2</v>
      </c>
      <c r="B408" s="6">
        <v>6</v>
      </c>
      <c r="C408" s="6" t="str">
        <f t="shared" ref="C408:F408" si="184">C372</f>
        <v>NS</v>
      </c>
      <c r="D408" s="6">
        <f t="shared" si="184"/>
        <v>5</v>
      </c>
      <c r="E408" s="6" t="str">
        <f t="shared" si="184"/>
        <v>EW</v>
      </c>
      <c r="F408" s="6">
        <f t="shared" si="184"/>
        <v>5</v>
      </c>
      <c r="G408" s="6" t="s">
        <v>32</v>
      </c>
      <c r="H408" s="6" t="s">
        <v>33</v>
      </c>
      <c r="I408" s="6" t="s">
        <v>35</v>
      </c>
      <c r="J408" s="6">
        <v>7</v>
      </c>
      <c r="K408" s="6">
        <v>140</v>
      </c>
      <c r="L408" s="6"/>
      <c r="M408" s="6">
        <f>IF($K$81&lt;K408, 2, IF($K$81&gt;K408, 0, 1))</f>
        <v>1</v>
      </c>
    </row>
    <row r="409" spans="1:13" x14ac:dyDescent="0.25">
      <c r="A409" s="16">
        <v>3</v>
      </c>
      <c r="B409" s="6">
        <v>6</v>
      </c>
      <c r="C409" s="16" t="str">
        <f t="shared" ref="C409:F409" si="185">C373</f>
        <v>NS</v>
      </c>
      <c r="D409" s="16">
        <f t="shared" si="185"/>
        <v>0</v>
      </c>
      <c r="E409" s="16" t="str">
        <f t="shared" si="185"/>
        <v>EW</v>
      </c>
      <c r="F409" s="16">
        <f t="shared" si="185"/>
        <v>0</v>
      </c>
      <c r="G409" s="16" t="s">
        <v>36</v>
      </c>
      <c r="H409" s="16" t="s">
        <v>37</v>
      </c>
      <c r="I409" s="16" t="s">
        <v>38</v>
      </c>
      <c r="J409" s="16">
        <v>11</v>
      </c>
      <c r="K409" s="6">
        <v>140</v>
      </c>
      <c r="L409" s="16"/>
      <c r="M409" s="6">
        <f>IF($K$81&lt;K409, 2, IF($K$81&gt;K409, 0, 1))</f>
        <v>1</v>
      </c>
    </row>
    <row r="410" spans="1:13" x14ac:dyDescent="0.25">
      <c r="A410" s="6">
        <v>4</v>
      </c>
      <c r="B410" s="6">
        <v>6</v>
      </c>
      <c r="C410" s="6" t="str">
        <f t="shared" ref="C410:F410" si="186">C374</f>
        <v>NS</v>
      </c>
      <c r="D410" s="6" t="str">
        <f t="shared" si="186"/>
        <v>Board</v>
      </c>
      <c r="E410" s="6" t="str">
        <f t="shared" si="186"/>
        <v>EW</v>
      </c>
      <c r="F410" s="6">
        <f t="shared" si="186"/>
        <v>5</v>
      </c>
      <c r="G410" s="6" t="s">
        <v>32</v>
      </c>
      <c r="H410" s="6" t="s">
        <v>33</v>
      </c>
      <c r="I410" s="6" t="s">
        <v>39</v>
      </c>
      <c r="J410" s="6">
        <v>8</v>
      </c>
      <c r="K410" s="6">
        <v>140</v>
      </c>
      <c r="L410" s="6"/>
      <c r="M410" s="6">
        <f>IF($K$81&lt;K410, 2, IF($K$81&gt;K410, 0, 1))</f>
        <v>1</v>
      </c>
    </row>
    <row r="411" spans="1:13" x14ac:dyDescent="0.25">
      <c r="A411" s="7">
        <v>5</v>
      </c>
      <c r="B411" s="7">
        <v>6</v>
      </c>
      <c r="C411" s="7" t="str">
        <f t="shared" ref="C411:F411" si="187">C375</f>
        <v>NS</v>
      </c>
      <c r="D411" s="7">
        <f t="shared" si="187"/>
        <v>5</v>
      </c>
      <c r="E411" s="7" t="str">
        <f t="shared" si="187"/>
        <v>EW</v>
      </c>
      <c r="F411" s="7">
        <f t="shared" si="187"/>
        <v>5</v>
      </c>
      <c r="G411" s="7" t="s">
        <v>40</v>
      </c>
      <c r="H411" s="7" t="s">
        <v>37</v>
      </c>
      <c r="I411" s="7" t="s">
        <v>41</v>
      </c>
      <c r="J411" s="7">
        <v>9</v>
      </c>
      <c r="K411" s="7">
        <v>140</v>
      </c>
      <c r="L411" s="7"/>
      <c r="M411" s="7" t="s">
        <v>45</v>
      </c>
    </row>
    <row r="412" spans="1:13" x14ac:dyDescent="0.25">
      <c r="A412" s="6">
        <v>6</v>
      </c>
      <c r="B412" s="6">
        <v>6</v>
      </c>
      <c r="C412" s="6" t="str">
        <f t="shared" ref="C412:F412" si="188">C376</f>
        <v>NS</v>
      </c>
      <c r="D412" s="6">
        <f t="shared" si="188"/>
        <v>5</v>
      </c>
      <c r="E412" s="6" t="str">
        <f t="shared" si="188"/>
        <v>EW</v>
      </c>
      <c r="F412" s="6">
        <f t="shared" si="188"/>
        <v>5</v>
      </c>
      <c r="G412" s="6" t="s">
        <v>40</v>
      </c>
      <c r="H412" s="6" t="s">
        <v>37</v>
      </c>
      <c r="I412" s="6" t="s">
        <v>42</v>
      </c>
      <c r="J412" s="6">
        <v>9</v>
      </c>
      <c r="K412" s="6">
        <v>140</v>
      </c>
      <c r="L412" s="6"/>
      <c r="M412" s="6">
        <f>IF($K$81&lt;K412, 2, IF($K$81&gt;K412, 0, 1))</f>
        <v>1</v>
      </c>
    </row>
    <row r="413" spans="1:13" x14ac:dyDescent="0.25">
      <c r="L413" s="17" t="s">
        <v>46</v>
      </c>
      <c r="M413" s="18">
        <f>SUM(M407:M412)</f>
        <v>5</v>
      </c>
    </row>
    <row r="415" spans="1:13" x14ac:dyDescent="0.25">
      <c r="A415" s="9" t="s">
        <v>43</v>
      </c>
      <c r="B415" s="9" t="s">
        <v>4</v>
      </c>
      <c r="C415" s="9" t="s">
        <v>18</v>
      </c>
      <c r="D415" s="9" t="s">
        <v>19</v>
      </c>
      <c r="E415" s="9" t="s">
        <v>20</v>
      </c>
      <c r="F415" s="9" t="s">
        <v>21</v>
      </c>
      <c r="G415" s="9" t="s">
        <v>22</v>
      </c>
      <c r="H415" s="9" t="s">
        <v>23</v>
      </c>
      <c r="I415" s="9" t="s">
        <v>24</v>
      </c>
      <c r="J415" s="9" t="s">
        <v>25</v>
      </c>
      <c r="K415" s="10" t="s">
        <v>26</v>
      </c>
      <c r="L415" s="10" t="s">
        <v>27</v>
      </c>
      <c r="M415" s="9" t="s">
        <v>44</v>
      </c>
    </row>
    <row r="416" spans="1:13" x14ac:dyDescent="0.25">
      <c r="A416" s="6">
        <v>1</v>
      </c>
      <c r="B416" s="6">
        <v>6</v>
      </c>
      <c r="C416" s="6" t="str">
        <f t="shared" ref="C416:F416" si="189">C371</f>
        <v>NS</v>
      </c>
      <c r="D416" s="6">
        <f t="shared" si="189"/>
        <v>5</v>
      </c>
      <c r="E416" s="6" t="str">
        <f t="shared" si="189"/>
        <v>EW</v>
      </c>
      <c r="F416" s="6">
        <f t="shared" si="189"/>
        <v>5</v>
      </c>
      <c r="G416" s="6" t="s">
        <v>32</v>
      </c>
      <c r="H416" s="6" t="s">
        <v>33</v>
      </c>
      <c r="I416" s="6" t="s">
        <v>34</v>
      </c>
      <c r="J416" s="6">
        <v>7</v>
      </c>
      <c r="K416" s="6">
        <v>140</v>
      </c>
      <c r="L416" s="6"/>
      <c r="M416" s="6">
        <f>IF($K$91&lt;K416, 2, IF($K$91&gt;K416, 0, 1))</f>
        <v>1</v>
      </c>
    </row>
    <row r="417" spans="1:13" x14ac:dyDescent="0.25">
      <c r="A417" s="6">
        <v>2</v>
      </c>
      <c r="B417" s="6">
        <v>6</v>
      </c>
      <c r="C417" s="6" t="str">
        <f t="shared" ref="C417:F417" si="190">C372</f>
        <v>NS</v>
      </c>
      <c r="D417" s="6">
        <f t="shared" si="190"/>
        <v>5</v>
      </c>
      <c r="E417" s="6" t="str">
        <f t="shared" si="190"/>
        <v>EW</v>
      </c>
      <c r="F417" s="6">
        <f t="shared" si="190"/>
        <v>5</v>
      </c>
      <c r="G417" s="6" t="s">
        <v>32</v>
      </c>
      <c r="H417" s="6" t="s">
        <v>33</v>
      </c>
      <c r="I417" s="6" t="s">
        <v>35</v>
      </c>
      <c r="J417" s="6">
        <v>7</v>
      </c>
      <c r="K417" s="6">
        <v>140</v>
      </c>
      <c r="L417" s="6"/>
      <c r="M417" s="6">
        <f>IF($K$91&lt;K417, 2, IF($K$91&gt;K417, 0, 1))</f>
        <v>1</v>
      </c>
    </row>
    <row r="418" spans="1:13" x14ac:dyDescent="0.25">
      <c r="A418" s="16">
        <v>3</v>
      </c>
      <c r="B418" s="6">
        <v>6</v>
      </c>
      <c r="C418" s="16" t="str">
        <f t="shared" ref="C418:F418" si="191">C373</f>
        <v>NS</v>
      </c>
      <c r="D418" s="16">
        <f t="shared" si="191"/>
        <v>0</v>
      </c>
      <c r="E418" s="16" t="str">
        <f t="shared" si="191"/>
        <v>EW</v>
      </c>
      <c r="F418" s="16">
        <f t="shared" si="191"/>
        <v>0</v>
      </c>
      <c r="G418" s="16" t="s">
        <v>36</v>
      </c>
      <c r="H418" s="16" t="s">
        <v>37</v>
      </c>
      <c r="I418" s="16" t="s">
        <v>38</v>
      </c>
      <c r="J418" s="16">
        <v>11</v>
      </c>
      <c r="K418" s="6">
        <v>140</v>
      </c>
      <c r="L418" s="16"/>
      <c r="M418" s="6">
        <f>IF($K$91&lt;K418, 2, IF($K$91&gt;K418, 0, 1))</f>
        <v>1</v>
      </c>
    </row>
    <row r="419" spans="1:13" x14ac:dyDescent="0.25">
      <c r="A419" s="6">
        <v>4</v>
      </c>
      <c r="B419" s="6">
        <v>6</v>
      </c>
      <c r="C419" s="6" t="str">
        <f t="shared" ref="C419:F419" si="192">C374</f>
        <v>NS</v>
      </c>
      <c r="D419" s="6" t="str">
        <f t="shared" si="192"/>
        <v>Board</v>
      </c>
      <c r="E419" s="6" t="str">
        <f t="shared" si="192"/>
        <v>EW</v>
      </c>
      <c r="F419" s="6">
        <f t="shared" si="192"/>
        <v>5</v>
      </c>
      <c r="G419" s="6" t="s">
        <v>32</v>
      </c>
      <c r="H419" s="6" t="s">
        <v>33</v>
      </c>
      <c r="I419" s="6" t="s">
        <v>39</v>
      </c>
      <c r="J419" s="6">
        <v>8</v>
      </c>
      <c r="K419" s="6">
        <v>140</v>
      </c>
      <c r="L419" s="6"/>
      <c r="M419" s="6">
        <f>IF($K$91&gt;K419, 2, IF($K$91&lt;K419, 0, 1))</f>
        <v>1</v>
      </c>
    </row>
    <row r="420" spans="1:13" x14ac:dyDescent="0.25">
      <c r="A420" s="16">
        <v>5</v>
      </c>
      <c r="B420" s="6">
        <v>6</v>
      </c>
      <c r="C420" s="16" t="str">
        <f t="shared" ref="C420:F420" si="193">C375</f>
        <v>NS</v>
      </c>
      <c r="D420" s="16">
        <f t="shared" si="193"/>
        <v>5</v>
      </c>
      <c r="E420" s="16" t="str">
        <f t="shared" si="193"/>
        <v>EW</v>
      </c>
      <c r="F420" s="16">
        <f t="shared" si="193"/>
        <v>5</v>
      </c>
      <c r="G420" s="16" t="s">
        <v>40</v>
      </c>
      <c r="H420" s="16" t="s">
        <v>37</v>
      </c>
      <c r="I420" s="16" t="s">
        <v>41</v>
      </c>
      <c r="J420" s="16">
        <v>9</v>
      </c>
      <c r="K420" s="6">
        <v>50</v>
      </c>
      <c r="L420" s="16"/>
      <c r="M420" s="6">
        <f>IF($K$91&lt;K420, 2, IF($K$91&gt;K420, 0, 1))</f>
        <v>0</v>
      </c>
    </row>
    <row r="421" spans="1:13" x14ac:dyDescent="0.25">
      <c r="A421" s="7">
        <v>6</v>
      </c>
      <c r="B421" s="7">
        <v>6</v>
      </c>
      <c r="C421" s="7" t="str">
        <f t="shared" ref="C421:F421" si="194">C376</f>
        <v>NS</v>
      </c>
      <c r="D421" s="7">
        <f t="shared" si="194"/>
        <v>5</v>
      </c>
      <c r="E421" s="7" t="str">
        <f t="shared" si="194"/>
        <v>EW</v>
      </c>
      <c r="F421" s="7">
        <f t="shared" si="194"/>
        <v>5</v>
      </c>
      <c r="G421" s="7" t="s">
        <v>40</v>
      </c>
      <c r="H421" s="7" t="s">
        <v>37</v>
      </c>
      <c r="I421" s="7" t="s">
        <v>42</v>
      </c>
      <c r="J421" s="7">
        <v>9</v>
      </c>
      <c r="K421" s="7">
        <v>140</v>
      </c>
      <c r="L421" s="7"/>
      <c r="M421" s="7" t="s">
        <v>45</v>
      </c>
    </row>
    <row r="422" spans="1:13" x14ac:dyDescent="0.25">
      <c r="L422" s="17" t="s">
        <v>46</v>
      </c>
      <c r="M422" s="18">
        <f>SUM(M416:M421)</f>
        <v>4</v>
      </c>
    </row>
  </sheetData>
  <mergeCells count="19">
    <mergeCell ref="U17:X17"/>
    <mergeCell ref="Z17:AC17"/>
    <mergeCell ref="B8:C8"/>
    <mergeCell ref="A17:D17"/>
    <mergeCell ref="F17:I17"/>
    <mergeCell ref="K17:N17"/>
    <mergeCell ref="P17:S17"/>
    <mergeCell ref="B15:C15"/>
    <mergeCell ref="B9:C9"/>
    <mergeCell ref="B10:C10"/>
    <mergeCell ref="B11:C11"/>
    <mergeCell ref="B12:C12"/>
    <mergeCell ref="B13:C13"/>
    <mergeCell ref="B14:C14"/>
    <mergeCell ref="B3:C3"/>
    <mergeCell ref="B4:C4"/>
    <mergeCell ref="B5:C5"/>
    <mergeCell ref="B6:C6"/>
    <mergeCell ref="B7:C7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4-mize-7krogov</vt:lpstr>
      <vt:lpstr>bordi</vt:lpstr>
      <vt:lpstr>primer1</vt:lpstr>
      <vt:lpstr>razlaga1</vt:lpstr>
      <vt:lpstr>5-miz</vt:lpstr>
      <vt:lpstr>6-miz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janez.cernilec@sckr.si</dc:creator>
  <cp:lastModifiedBy>Jano</cp:lastModifiedBy>
  <dcterms:created xsi:type="dcterms:W3CDTF">2025-02-15T03:51:56Z</dcterms:created>
  <dcterms:modified xsi:type="dcterms:W3CDTF">2025-04-20T17:44:26Z</dcterms:modified>
</cp:coreProperties>
</file>